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Questa_cartella_di_lavoro" defaultThemeVersion="124226"/>
  <mc:AlternateContent xmlns:mc="http://schemas.openxmlformats.org/markup-compatibility/2006">
    <mc:Choice Requires="x15">
      <x15ac:absPath xmlns:x15ac="http://schemas.microsoft.com/office/spreadsheetml/2010/11/ac" url="C:\Users\Gigi\Desktop\Studio Sigaudo\Rendiconto 2018\Allegati Rendiconto 2018\"/>
    </mc:Choice>
  </mc:AlternateContent>
  <xr:revisionPtr revIDLastSave="0" documentId="13_ncr:1_{3C3F0D65-F44D-40D0-8FA6-0862175C023B}" xr6:coauthVersionLast="43" xr6:coauthVersionMax="43" xr10:uidLastSave="{00000000-0000-0000-0000-000000000000}"/>
  <bookViews>
    <workbookView xWindow="-120" yWindow="-120" windowWidth="19440" windowHeight="15000" tabRatio="645" firstSheet="14" activeTab="14" xr2:uid="{00000000-000D-0000-FFFF-FFFF00000000}"/>
  </bookViews>
  <sheets>
    <sheet name="Allegato_7C" sheetId="1" state="hidden" r:id="rId1"/>
    <sheet name="Verifica_Equilibri" sheetId="57" state="hidden" r:id="rId2"/>
    <sheet name="Conto_Economico" sheetId="54" state="hidden" r:id="rId3"/>
    <sheet name="Stato_Patrimoniale_Attivo" sheetId="55" state="hidden" r:id="rId4"/>
    <sheet name="Stato_Patrimoniale_Passivo" sheetId="56" state="hidden" r:id="rId5"/>
    <sheet name="Risultato_Amministrazione_Old" sheetId="28" state="hidden" r:id="rId6"/>
    <sheet name="Fondo_Pluriennale_Vincolato" sheetId="58" state="hidden" r:id="rId7"/>
    <sheet name="Fondo_Crediti" sheetId="59" state="hidden" r:id="rId8"/>
    <sheet name="Riepilogo_Spese_Impegni" sheetId="60" state="hidden" r:id="rId9"/>
    <sheet name="Accertamenti_Pluriennali" sheetId="61" state="hidden" r:id="rId10"/>
    <sheet name="Impegni_Pluriennali" sheetId="62" state="hidden" r:id="rId11"/>
    <sheet name="Costi_per_Missione" sheetId="70" state="hidden" r:id="rId12"/>
    <sheet name="Quadro_Riassuntivo_Tesoriere" sheetId="49" state="hidden" r:id="rId13"/>
    <sheet name="Fondo_Crediti_PEG" sheetId="52" state="hidden" r:id="rId14"/>
    <sheet name="Risultato_Amministrazione" sheetId="64" r:id="rId15"/>
    <sheet name="Riepilogo_Spese_Impegni_New" sheetId="65" state="hidden" r:id="rId16"/>
    <sheet name="Impegni_Pluriennali_New" sheetId="66" state="hidden" r:id="rId17"/>
    <sheet name="Conto_Economico_2017" sheetId="74" state="hidden" r:id="rId18"/>
    <sheet name="Stato_Patrimoniale_Attivo_2017" sheetId="75" state="hidden" r:id="rId19"/>
    <sheet name="Stato_Patrimoniale_Passivo_2017" sheetId="76" state="hidden" r:id="rId20"/>
  </sheets>
  <definedNames>
    <definedName name="_xlnm.Print_Area" localSheetId="9">Accertamenti_Pluriennali!$A$1:$G$61</definedName>
    <definedName name="_xlnm.Print_Area" localSheetId="0">Allegato_7C!$A$1:$O$54</definedName>
    <definedName name="_xlnm.Print_Area" localSheetId="2">Conto_Economico!$A$1:$G$85</definedName>
    <definedName name="_xlnm.Print_Area" localSheetId="17">Conto_Economico_2017!$A$1:$H$85</definedName>
    <definedName name="_xlnm.Print_Area" localSheetId="11">Costi_per_Missione!$A$1:$AD$31</definedName>
    <definedName name="_xlnm.Print_Area" localSheetId="7">Fondo_Crediti!$A$1:$H$97</definedName>
    <definedName name="_xlnm.Print_Area" localSheetId="13">Fondo_Crediti_PEG!$A$1:$J$105</definedName>
    <definedName name="_xlnm.Print_Area" localSheetId="6">Fondo_Pluriennale_Vincolato!$A$1:$K$155</definedName>
    <definedName name="_xlnm.Print_Area" localSheetId="10">Impegni_Pluriennali!$A$1:$G$53</definedName>
    <definedName name="_xlnm.Print_Area" localSheetId="16">Impegni_Pluriennali_New!$A$1:$G$53</definedName>
    <definedName name="_xlnm.Print_Area" localSheetId="12">Quadro_Riassuntivo_Tesoriere!$A$2:$D$39</definedName>
    <definedName name="_xlnm.Print_Area" localSheetId="8">Riepilogo_Spese_Impegni!$A$1:$D$52</definedName>
    <definedName name="_xlnm.Print_Area" localSheetId="15">Riepilogo_Spese_Impegni_New!$A$1:$D$52</definedName>
    <definedName name="_xlnm.Print_Area" localSheetId="14">Risultato_Amministrazione!$A$1:$E$51</definedName>
    <definedName name="_xlnm.Print_Area" localSheetId="5">Risultato_Amministrazione_Old!$A$1:$E$49</definedName>
    <definedName name="_xlnm.Print_Area" localSheetId="3">Stato_Patrimoniale_Attivo!$A$1:$H$99</definedName>
    <definedName name="_xlnm.Print_Area" localSheetId="18">Stato_Patrimoniale_Attivo_2017!$A$1:$H$99</definedName>
    <definedName name="_xlnm.Print_Area" localSheetId="4">Stato_Patrimoniale_Passivo!$A$1:$H$68</definedName>
    <definedName name="_xlnm.Print_Area" localSheetId="19">Stato_Patrimoniale_Passivo_2017!$A$1:$H$70</definedName>
    <definedName name="_xlnm.Print_Area" localSheetId="1">Verifica_Equilibri!$A$1:$D$97</definedName>
    <definedName name="_xlnm.Print_Titles" localSheetId="9">Accertamenti_Pluriennali!$3:$7</definedName>
    <definedName name="_xlnm.Print_Titles" localSheetId="2">Conto_Economico!$3:$6</definedName>
    <definedName name="_xlnm.Print_Titles" localSheetId="17">Conto_Economico_2017!$3:$6</definedName>
    <definedName name="_xlnm.Print_Titles" localSheetId="11">Costi_per_Missione!$A:$B,Costi_per_Missione!$4:$7</definedName>
    <definedName name="_xlnm.Print_Titles" localSheetId="7">Fondo_Crediti!$3:$6</definedName>
    <definedName name="_xlnm.Print_Titles" localSheetId="13">Fondo_Crediti_PEG!$3:$6</definedName>
    <definedName name="_xlnm.Print_Titles" localSheetId="6">Fondo_Pluriennale_Vincolato!$A:$B,Fondo_Pluriennale_Vincolato!$3:$6</definedName>
    <definedName name="_xlnm.Print_Titles" localSheetId="3">Stato_Patrimoniale_Attivo!$A:$C,Stato_Patrimoniale_Attivo!$3:$6</definedName>
    <definedName name="_xlnm.Print_Titles" localSheetId="18">Stato_Patrimoniale_Attivo_2017!$A:$C,Stato_Patrimoniale_Attivo_2017!$3:$6</definedName>
    <definedName name="_xlnm.Print_Titles" localSheetId="4">Stato_Patrimoniale_Passivo!$1:$6</definedName>
    <definedName name="_xlnm.Print_Titles" localSheetId="19">Stato_Patrimoniale_Passivo_2017!$1:$6</definedName>
    <definedName name="_xlnm.Print_Titles" localSheetId="1">Verifica_Equilibri!$1:$5</definedName>
  </definedNames>
  <calcPr calcId="181029"/>
</workbook>
</file>

<file path=xl/calcChain.xml><?xml version="1.0" encoding="utf-8"?>
<calcChain xmlns="http://schemas.openxmlformats.org/spreadsheetml/2006/main">
  <c r="E37" i="64" l="1"/>
  <c r="E9" i="76"/>
  <c r="E17" i="76" s="1"/>
  <c r="F9" i="76"/>
  <c r="F17" i="76" s="1"/>
  <c r="E24" i="76"/>
  <c r="F24" i="76"/>
  <c r="E27" i="76"/>
  <c r="F27" i="76"/>
  <c r="E30" i="76"/>
  <c r="F30" i="76"/>
  <c r="E37" i="76"/>
  <c r="F37" i="76"/>
  <c r="E43" i="76"/>
  <c r="F43" i="76"/>
  <c r="E48" i="76"/>
  <c r="F52" i="76"/>
  <c r="E53" i="76"/>
  <c r="E52" i="76"/>
  <c r="E58" i="76" s="1"/>
  <c r="F53" i="76"/>
  <c r="F58" i="76"/>
  <c r="E70" i="76"/>
  <c r="F70" i="76"/>
  <c r="E9" i="75"/>
  <c r="F9" i="75"/>
  <c r="E19" i="75"/>
  <c r="F19" i="75"/>
  <c r="E22" i="75"/>
  <c r="F22" i="75"/>
  <c r="E27" i="75"/>
  <c r="F27" i="75"/>
  <c r="E45" i="75"/>
  <c r="F45" i="75"/>
  <c r="E49" i="75"/>
  <c r="F49" i="75"/>
  <c r="F55" i="75"/>
  <c r="E61" i="75"/>
  <c r="F61" i="75"/>
  <c r="E63" i="75"/>
  <c r="F63" i="75"/>
  <c r="E67" i="75"/>
  <c r="F67" i="75"/>
  <c r="E73" i="75"/>
  <c r="E77" i="75" s="1"/>
  <c r="F73" i="75"/>
  <c r="E82" i="75"/>
  <c r="F82" i="75"/>
  <c r="E85" i="75"/>
  <c r="E91" i="75" s="1"/>
  <c r="F85" i="75"/>
  <c r="F91" i="75" s="1"/>
  <c r="E97" i="75"/>
  <c r="F97" i="75"/>
  <c r="D11" i="74"/>
  <c r="E11" i="74"/>
  <c r="D15" i="74"/>
  <c r="E15" i="74"/>
  <c r="E23" i="74"/>
  <c r="D29" i="74"/>
  <c r="E29" i="74"/>
  <c r="D34" i="74"/>
  <c r="D43" i="74" s="1"/>
  <c r="E34" i="74"/>
  <c r="E43" i="74" s="1"/>
  <c r="D48" i="74"/>
  <c r="D53" i="74"/>
  <c r="E48" i="74"/>
  <c r="E53" i="74"/>
  <c r="D55" i="74"/>
  <c r="D58" i="74"/>
  <c r="E55" i="74"/>
  <c r="E58" i="74" s="1"/>
  <c r="D65" i="74"/>
  <c r="E65" i="74"/>
  <c r="D67" i="74"/>
  <c r="D73" i="74" s="1"/>
  <c r="D81" i="74" s="1"/>
  <c r="E67" i="74"/>
  <c r="E73" i="74"/>
  <c r="E81" i="74" s="1"/>
  <c r="D74" i="74"/>
  <c r="D79" i="74"/>
  <c r="E74" i="74"/>
  <c r="E79" i="74" s="1"/>
  <c r="F103" i="52"/>
  <c r="D95" i="59"/>
  <c r="R8" i="70"/>
  <c r="T8" i="70"/>
  <c r="V8" i="70"/>
  <c r="AA8" i="70"/>
  <c r="AC8" i="70"/>
  <c r="R9" i="70"/>
  <c r="T9" i="70"/>
  <c r="V9" i="70"/>
  <c r="AA9" i="70"/>
  <c r="AC9" i="70"/>
  <c r="R10" i="70"/>
  <c r="T10" i="70"/>
  <c r="V10" i="70"/>
  <c r="AA10" i="70"/>
  <c r="AC10" i="70"/>
  <c r="R11" i="70"/>
  <c r="T11" i="70"/>
  <c r="V11" i="70"/>
  <c r="AA11" i="70"/>
  <c r="AD11" i="70" s="1"/>
  <c r="AC11" i="70"/>
  <c r="R12" i="70"/>
  <c r="T12" i="70"/>
  <c r="V12" i="70"/>
  <c r="AA12" i="70"/>
  <c r="AC12" i="70"/>
  <c r="R13" i="70"/>
  <c r="T13" i="70"/>
  <c r="V13" i="70"/>
  <c r="AA13" i="70"/>
  <c r="AC13" i="70"/>
  <c r="R14" i="70"/>
  <c r="T14" i="70"/>
  <c r="V14" i="70"/>
  <c r="AA14" i="70"/>
  <c r="AC14" i="70"/>
  <c r="R15" i="70"/>
  <c r="T15" i="70"/>
  <c r="V15" i="70"/>
  <c r="AA15" i="70"/>
  <c r="AC15" i="70"/>
  <c r="R16" i="70"/>
  <c r="T16" i="70"/>
  <c r="V16" i="70"/>
  <c r="AA16" i="70"/>
  <c r="AC16" i="70"/>
  <c r="R17" i="70"/>
  <c r="T17" i="70"/>
  <c r="V17" i="70"/>
  <c r="AA17" i="70"/>
  <c r="AD17" i="70" s="1"/>
  <c r="AC17" i="70"/>
  <c r="R18" i="70"/>
  <c r="T18" i="70"/>
  <c r="V18" i="70"/>
  <c r="AA18" i="70"/>
  <c r="AC18" i="70"/>
  <c r="R19" i="70"/>
  <c r="T19" i="70"/>
  <c r="V19" i="70"/>
  <c r="AA19" i="70"/>
  <c r="AC19" i="70"/>
  <c r="R20" i="70"/>
  <c r="T20" i="70"/>
  <c r="V20" i="70"/>
  <c r="AA20" i="70"/>
  <c r="AC20" i="70"/>
  <c r="R21" i="70"/>
  <c r="T21" i="70"/>
  <c r="V21" i="70"/>
  <c r="AA21" i="70"/>
  <c r="AC21" i="70"/>
  <c r="R22" i="70"/>
  <c r="T22" i="70"/>
  <c r="V22" i="70"/>
  <c r="AA22" i="70"/>
  <c r="AC22" i="70"/>
  <c r="R23" i="70"/>
  <c r="T23" i="70"/>
  <c r="V23" i="70"/>
  <c r="AA23" i="70"/>
  <c r="AD23" i="70" s="1"/>
  <c r="AC23" i="70"/>
  <c r="R24" i="70"/>
  <c r="T24" i="70"/>
  <c r="V24" i="70"/>
  <c r="AA24" i="70"/>
  <c r="AC24" i="70"/>
  <c r="R25" i="70"/>
  <c r="T25" i="70"/>
  <c r="V25" i="70"/>
  <c r="AA25" i="70"/>
  <c r="AC25" i="70"/>
  <c r="R26" i="70"/>
  <c r="T26" i="70"/>
  <c r="V26" i="70"/>
  <c r="AA26" i="70"/>
  <c r="AC26" i="70"/>
  <c r="R27" i="70"/>
  <c r="T27" i="70"/>
  <c r="V27" i="70"/>
  <c r="AA27" i="70"/>
  <c r="AC27" i="70"/>
  <c r="R28" i="70"/>
  <c r="T28" i="70"/>
  <c r="V28" i="70"/>
  <c r="AA28" i="70"/>
  <c r="AC28" i="70"/>
  <c r="R29" i="70"/>
  <c r="T29" i="70"/>
  <c r="V29" i="70"/>
  <c r="AA29" i="70"/>
  <c r="AC29" i="70"/>
  <c r="R30" i="70"/>
  <c r="T30" i="70"/>
  <c r="V30" i="70"/>
  <c r="AA30" i="70"/>
  <c r="AC30" i="70"/>
  <c r="AC31" i="70" s="1"/>
  <c r="C31" i="70"/>
  <c r="D31" i="70"/>
  <c r="E31" i="70"/>
  <c r="F31" i="70"/>
  <c r="G31" i="70"/>
  <c r="H31" i="70"/>
  <c r="I31" i="70"/>
  <c r="J31" i="70"/>
  <c r="K31" i="70"/>
  <c r="L31" i="70"/>
  <c r="M31" i="70"/>
  <c r="N31" i="70"/>
  <c r="O31" i="70"/>
  <c r="P31" i="70"/>
  <c r="Q31" i="70"/>
  <c r="S31" i="70"/>
  <c r="U31" i="70"/>
  <c r="W31" i="70"/>
  <c r="X31" i="70"/>
  <c r="Y31" i="70"/>
  <c r="Z31" i="70"/>
  <c r="AB31" i="70"/>
  <c r="E65" i="54"/>
  <c r="D65" i="54"/>
  <c r="C20" i="66"/>
  <c r="D20" i="66"/>
  <c r="E20" i="66"/>
  <c r="F20" i="66"/>
  <c r="G20" i="66"/>
  <c r="C28" i="66"/>
  <c r="D28" i="66"/>
  <c r="E28" i="66"/>
  <c r="F28" i="66"/>
  <c r="G28" i="66"/>
  <c r="C35" i="66"/>
  <c r="D35" i="66"/>
  <c r="E35" i="66"/>
  <c r="F35" i="66"/>
  <c r="G35" i="66"/>
  <c r="C43" i="66"/>
  <c r="D43" i="66"/>
  <c r="E43" i="66"/>
  <c r="F43" i="66"/>
  <c r="G43" i="66"/>
  <c r="C46" i="66"/>
  <c r="D46" i="66"/>
  <c r="E46" i="66"/>
  <c r="F46" i="66"/>
  <c r="G46" i="66"/>
  <c r="C51" i="66"/>
  <c r="C53" i="66" s="1"/>
  <c r="D51" i="66"/>
  <c r="E51" i="66"/>
  <c r="F51" i="66"/>
  <c r="G51" i="66"/>
  <c r="C19" i="65"/>
  <c r="D19" i="65"/>
  <c r="C27" i="65"/>
  <c r="D27" i="65"/>
  <c r="C34" i="65"/>
  <c r="D34" i="65"/>
  <c r="C42" i="65"/>
  <c r="D42" i="65"/>
  <c r="C45" i="65"/>
  <c r="D45" i="65"/>
  <c r="C50" i="65"/>
  <c r="D50" i="65"/>
  <c r="D52" i="65" s="1"/>
  <c r="E10" i="64"/>
  <c r="E11" i="64"/>
  <c r="B13" i="64"/>
  <c r="E19" i="64"/>
  <c r="E21" i="64"/>
  <c r="E38" i="64"/>
  <c r="E45" i="64"/>
  <c r="C20" i="62"/>
  <c r="D20" i="62"/>
  <c r="E20" i="62"/>
  <c r="F20" i="62"/>
  <c r="G20" i="62"/>
  <c r="C28" i="62"/>
  <c r="D28" i="62"/>
  <c r="E28" i="62"/>
  <c r="F28" i="62"/>
  <c r="G28" i="62"/>
  <c r="C35" i="62"/>
  <c r="D35" i="62"/>
  <c r="E35" i="62"/>
  <c r="F35" i="62"/>
  <c r="G35" i="62"/>
  <c r="C42" i="62"/>
  <c r="D42" i="62"/>
  <c r="E42" i="62"/>
  <c r="F42" i="62"/>
  <c r="G42" i="62"/>
  <c r="C46" i="62"/>
  <c r="D46" i="62"/>
  <c r="E46" i="62"/>
  <c r="E53" i="62" s="1"/>
  <c r="F46" i="62"/>
  <c r="G46" i="62"/>
  <c r="C51" i="62"/>
  <c r="D51" i="62"/>
  <c r="E51" i="62"/>
  <c r="F51" i="62"/>
  <c r="F53" i="62" s="1"/>
  <c r="G51" i="62"/>
  <c r="C16" i="61"/>
  <c r="D16" i="61"/>
  <c r="E16" i="61"/>
  <c r="F16" i="61"/>
  <c r="G16" i="61"/>
  <c r="C24" i="61"/>
  <c r="D24" i="61"/>
  <c r="E24" i="61"/>
  <c r="F24" i="61"/>
  <c r="G24" i="61"/>
  <c r="C32" i="61"/>
  <c r="D32" i="61"/>
  <c r="E32" i="61"/>
  <c r="F32" i="61"/>
  <c r="G32" i="61"/>
  <c r="C40" i="61"/>
  <c r="D40" i="61"/>
  <c r="E40" i="61"/>
  <c r="F40" i="61"/>
  <c r="G40" i="61"/>
  <c r="C47" i="61"/>
  <c r="D47" i="61"/>
  <c r="E47" i="61"/>
  <c r="F47" i="61"/>
  <c r="G47" i="61"/>
  <c r="C54" i="61"/>
  <c r="D54" i="61"/>
  <c r="E54" i="61"/>
  <c r="F54" i="61"/>
  <c r="G54" i="61"/>
  <c r="C59" i="61"/>
  <c r="D59" i="61"/>
  <c r="E59" i="61"/>
  <c r="F59" i="61"/>
  <c r="G59" i="61"/>
  <c r="C19" i="60"/>
  <c r="D19" i="60"/>
  <c r="C27" i="60"/>
  <c r="D27" i="60"/>
  <c r="C34" i="60"/>
  <c r="D34" i="60"/>
  <c r="C41" i="60"/>
  <c r="D41" i="60"/>
  <c r="C45" i="60"/>
  <c r="D45" i="60"/>
  <c r="C50" i="60"/>
  <c r="D50" i="60"/>
  <c r="C10" i="59"/>
  <c r="D10" i="59"/>
  <c r="F10" i="59"/>
  <c r="G10" i="59"/>
  <c r="E11" i="59"/>
  <c r="E12" i="59"/>
  <c r="H12" i="59" s="1"/>
  <c r="C14" i="59"/>
  <c r="D14" i="59"/>
  <c r="E14" i="59"/>
  <c r="H14" i="59" s="1"/>
  <c r="F14" i="59"/>
  <c r="F28" i="59" s="1"/>
  <c r="G14" i="59"/>
  <c r="E15" i="59"/>
  <c r="E16" i="59"/>
  <c r="H16" i="59"/>
  <c r="C18" i="59"/>
  <c r="D18" i="59"/>
  <c r="E18" i="59" s="1"/>
  <c r="H18" i="59" s="1"/>
  <c r="F18" i="59"/>
  <c r="G18" i="59"/>
  <c r="E19" i="59"/>
  <c r="E20" i="59"/>
  <c r="H20" i="59"/>
  <c r="E22" i="59"/>
  <c r="H22" i="59"/>
  <c r="E24" i="59"/>
  <c r="H24" i="59"/>
  <c r="E26" i="59"/>
  <c r="H26" i="59"/>
  <c r="E31" i="59"/>
  <c r="E33" i="59"/>
  <c r="H33" i="59" s="1"/>
  <c r="E35" i="59"/>
  <c r="H35" i="59" s="1"/>
  <c r="E37" i="59"/>
  <c r="H37" i="59" s="1"/>
  <c r="C39" i="59"/>
  <c r="C43" i="59" s="1"/>
  <c r="D39" i="59"/>
  <c r="D43" i="59" s="1"/>
  <c r="E39" i="59"/>
  <c r="E40" i="59"/>
  <c r="E41" i="59"/>
  <c r="H41" i="59" s="1"/>
  <c r="F43" i="59"/>
  <c r="G43" i="59"/>
  <c r="E46" i="59"/>
  <c r="H46" i="59" s="1"/>
  <c r="E48" i="59"/>
  <c r="H48" i="59" s="1"/>
  <c r="E50" i="59"/>
  <c r="H50" i="59" s="1"/>
  <c r="E52" i="59"/>
  <c r="H52" i="59" s="1"/>
  <c r="E54" i="59"/>
  <c r="H54" i="59" s="1"/>
  <c r="C56" i="59"/>
  <c r="E56" i="59" s="1"/>
  <c r="D56" i="59"/>
  <c r="F56" i="59"/>
  <c r="G56" i="59"/>
  <c r="E60" i="59"/>
  <c r="H60" i="59"/>
  <c r="C62" i="59"/>
  <c r="D62" i="59"/>
  <c r="E62" i="59" s="1"/>
  <c r="E63" i="59"/>
  <c r="E64" i="59"/>
  <c r="E65" i="59"/>
  <c r="H65" i="59" s="1"/>
  <c r="C67" i="59"/>
  <c r="D67" i="59"/>
  <c r="E68" i="59"/>
  <c r="E69" i="59"/>
  <c r="E70" i="59"/>
  <c r="H70" i="59" s="1"/>
  <c r="E72" i="59"/>
  <c r="H72" i="59" s="1"/>
  <c r="E74" i="59"/>
  <c r="H74" i="59" s="1"/>
  <c r="C76" i="59"/>
  <c r="F76" i="59"/>
  <c r="G76" i="59"/>
  <c r="G90" i="59" s="1"/>
  <c r="E80" i="59"/>
  <c r="H80" i="59"/>
  <c r="E82" i="59"/>
  <c r="H82" i="59" s="1"/>
  <c r="E84" i="59"/>
  <c r="H84" i="59" s="1"/>
  <c r="E86" i="59"/>
  <c r="H86" i="59" s="1"/>
  <c r="C88" i="59"/>
  <c r="E88" i="59" s="1"/>
  <c r="D88" i="59"/>
  <c r="F88" i="59"/>
  <c r="G88" i="59"/>
  <c r="F90" i="59"/>
  <c r="G8" i="58"/>
  <c r="G9" i="58"/>
  <c r="K9" i="58" s="1"/>
  <c r="G10" i="58"/>
  <c r="K10" i="58" s="1"/>
  <c r="G11" i="58"/>
  <c r="K11" i="58" s="1"/>
  <c r="G12" i="58"/>
  <c r="K12" i="58" s="1"/>
  <c r="G13" i="58"/>
  <c r="K13" i="58" s="1"/>
  <c r="G14" i="58"/>
  <c r="K14" i="58" s="1"/>
  <c r="G15" i="58"/>
  <c r="K15" i="58" s="1"/>
  <c r="G16" i="58"/>
  <c r="K16" i="58" s="1"/>
  <c r="G17" i="58"/>
  <c r="K17" i="58" s="1"/>
  <c r="G18" i="58"/>
  <c r="K18" i="58" s="1"/>
  <c r="G19" i="58"/>
  <c r="K19" i="58" s="1"/>
  <c r="C20" i="58"/>
  <c r="D20" i="58"/>
  <c r="E20" i="58"/>
  <c r="F20" i="58"/>
  <c r="H20" i="58"/>
  <c r="I20" i="58"/>
  <c r="J20" i="58"/>
  <c r="G23" i="58"/>
  <c r="G24" i="58"/>
  <c r="K24" i="58" s="1"/>
  <c r="G25" i="58"/>
  <c r="K25" i="58" s="1"/>
  <c r="C26" i="58"/>
  <c r="D26" i="58"/>
  <c r="E26" i="58"/>
  <c r="F26" i="58"/>
  <c r="H26" i="58"/>
  <c r="I26" i="58"/>
  <c r="J26" i="58"/>
  <c r="G29" i="58"/>
  <c r="K29" i="58" s="1"/>
  <c r="G30" i="58"/>
  <c r="K30" i="58" s="1"/>
  <c r="G31" i="58"/>
  <c r="K31" i="58" s="1"/>
  <c r="C32" i="58"/>
  <c r="D32" i="58"/>
  <c r="E32" i="58"/>
  <c r="F32" i="58"/>
  <c r="H32" i="58"/>
  <c r="I32" i="58"/>
  <c r="J32" i="58"/>
  <c r="G35" i="58"/>
  <c r="G36" i="58"/>
  <c r="K36" i="58" s="1"/>
  <c r="G37" i="58"/>
  <c r="K37" i="58" s="1"/>
  <c r="G38" i="58"/>
  <c r="K38" i="58" s="1"/>
  <c r="G39" i="58"/>
  <c r="K39" i="58" s="1"/>
  <c r="G40" i="58"/>
  <c r="K40" i="58" s="1"/>
  <c r="G41" i="58"/>
  <c r="K41" i="58" s="1"/>
  <c r="G42" i="58"/>
  <c r="K42" i="58" s="1"/>
  <c r="C43" i="58"/>
  <c r="D43" i="58"/>
  <c r="E43" i="58"/>
  <c r="F43" i="58"/>
  <c r="H43" i="58"/>
  <c r="I43" i="58"/>
  <c r="J43" i="58"/>
  <c r="G46" i="58"/>
  <c r="K46" i="58"/>
  <c r="G47" i="58"/>
  <c r="K47" i="58"/>
  <c r="G48" i="58"/>
  <c r="C49" i="58"/>
  <c r="D49" i="58"/>
  <c r="E49" i="58"/>
  <c r="F49" i="58"/>
  <c r="H49" i="58"/>
  <c r="I49" i="58"/>
  <c r="J49" i="58"/>
  <c r="G52" i="58"/>
  <c r="K52" i="58"/>
  <c r="G53" i="58"/>
  <c r="K53" i="58" s="1"/>
  <c r="G54" i="58"/>
  <c r="K54" i="58" s="1"/>
  <c r="C55" i="58"/>
  <c r="D55" i="58"/>
  <c r="E55" i="58"/>
  <c r="F55" i="58"/>
  <c r="H55" i="58"/>
  <c r="I55" i="58"/>
  <c r="J55" i="58"/>
  <c r="G58" i="58"/>
  <c r="K58" i="58" s="1"/>
  <c r="G59" i="58"/>
  <c r="K59" i="58"/>
  <c r="C60" i="58"/>
  <c r="D60" i="58"/>
  <c r="E60" i="58"/>
  <c r="F60" i="58"/>
  <c r="H60" i="58"/>
  <c r="I60" i="58"/>
  <c r="J60" i="58"/>
  <c r="G63" i="58"/>
  <c r="G64" i="58"/>
  <c r="K64" i="58" s="1"/>
  <c r="G65" i="58"/>
  <c r="K65" i="58" s="1"/>
  <c r="C66" i="58"/>
  <c r="D66" i="58"/>
  <c r="E66" i="58"/>
  <c r="F66" i="58"/>
  <c r="H66" i="58"/>
  <c r="I66" i="58"/>
  <c r="J66" i="58"/>
  <c r="G69" i="58"/>
  <c r="K69" i="58" s="1"/>
  <c r="G70" i="58"/>
  <c r="K70" i="58" s="1"/>
  <c r="G71" i="58"/>
  <c r="K71" i="58" s="1"/>
  <c r="G72" i="58"/>
  <c r="K72" i="58" s="1"/>
  <c r="G73" i="58"/>
  <c r="K73" i="58" s="1"/>
  <c r="G74" i="58"/>
  <c r="K74" i="58" s="1"/>
  <c r="G75" i="58"/>
  <c r="K75" i="58" s="1"/>
  <c r="G76" i="58"/>
  <c r="K76" i="58" s="1"/>
  <c r="G77" i="58"/>
  <c r="K77" i="58" s="1"/>
  <c r="C78" i="58"/>
  <c r="D78" i="58"/>
  <c r="E78" i="58"/>
  <c r="F78" i="58"/>
  <c r="H78" i="58"/>
  <c r="I78" i="58"/>
  <c r="J78" i="58"/>
  <c r="G81" i="58"/>
  <c r="G82" i="58"/>
  <c r="K82" i="58" s="1"/>
  <c r="G83" i="58"/>
  <c r="K83" i="58" s="1"/>
  <c r="G84" i="58"/>
  <c r="K84" i="58"/>
  <c r="G85" i="58"/>
  <c r="K85" i="58" s="1"/>
  <c r="G86" i="58"/>
  <c r="K86" i="58" s="1"/>
  <c r="C87" i="58"/>
  <c r="D87" i="58"/>
  <c r="E87" i="58"/>
  <c r="F87" i="58"/>
  <c r="H87" i="58"/>
  <c r="I87" i="58"/>
  <c r="J87" i="58"/>
  <c r="G90" i="58"/>
  <c r="G91" i="58"/>
  <c r="K91" i="58" s="1"/>
  <c r="G92" i="58"/>
  <c r="K92" i="58"/>
  <c r="C93" i="58"/>
  <c r="D93" i="58"/>
  <c r="E93" i="58"/>
  <c r="F93" i="58"/>
  <c r="H93" i="58"/>
  <c r="I93" i="58"/>
  <c r="J93" i="58"/>
  <c r="G96" i="58"/>
  <c r="K96" i="58" s="1"/>
  <c r="G97" i="58"/>
  <c r="K97" i="58"/>
  <c r="G98" i="58"/>
  <c r="K98" i="58" s="1"/>
  <c r="G99" i="58"/>
  <c r="K99" i="58" s="1"/>
  <c r="G100" i="58"/>
  <c r="K100" i="58"/>
  <c r="G101" i="58"/>
  <c r="K101" i="58" s="1"/>
  <c r="G102" i="58"/>
  <c r="K102" i="58" s="1"/>
  <c r="G103" i="58"/>
  <c r="K103" i="58"/>
  <c r="G104" i="58"/>
  <c r="K104" i="58" s="1"/>
  <c r="G105" i="58"/>
  <c r="K105" i="58" s="1"/>
  <c r="C106" i="58"/>
  <c r="D106" i="58"/>
  <c r="E106" i="58"/>
  <c r="F106" i="58"/>
  <c r="H106" i="58"/>
  <c r="I106" i="58"/>
  <c r="J106" i="58"/>
  <c r="G109" i="58"/>
  <c r="K109" i="58" s="1"/>
  <c r="G110" i="58"/>
  <c r="K110" i="58" s="1"/>
  <c r="G111" i="58"/>
  <c r="K111" i="58" s="1"/>
  <c r="G112" i="58"/>
  <c r="K112" i="58" s="1"/>
  <c r="G113" i="58"/>
  <c r="K113" i="58" s="1"/>
  <c r="G114" i="58"/>
  <c r="K114" i="58" s="1"/>
  <c r="G115" i="58"/>
  <c r="K115" i="58" s="1"/>
  <c r="G116" i="58"/>
  <c r="K116" i="58" s="1"/>
  <c r="C117" i="58"/>
  <c r="D117" i="58"/>
  <c r="E117" i="58"/>
  <c r="F117" i="58"/>
  <c r="H117" i="58"/>
  <c r="I117" i="58"/>
  <c r="J117" i="58"/>
  <c r="G120" i="58"/>
  <c r="K120" i="58" s="1"/>
  <c r="G121" i="58"/>
  <c r="K121" i="58" s="1"/>
  <c r="G122" i="58"/>
  <c r="K122" i="58" s="1"/>
  <c r="G123" i="58"/>
  <c r="K123" i="58" s="1"/>
  <c r="G124" i="58"/>
  <c r="K124" i="58"/>
  <c r="C125" i="58"/>
  <c r="D125" i="58"/>
  <c r="E125" i="58"/>
  <c r="F125" i="58"/>
  <c r="H125" i="58"/>
  <c r="I125" i="58"/>
  <c r="J125" i="58"/>
  <c r="G128" i="58"/>
  <c r="G129" i="58"/>
  <c r="K129" i="58" s="1"/>
  <c r="G130" i="58"/>
  <c r="K130" i="58" s="1"/>
  <c r="G131" i="58"/>
  <c r="K131" i="58" s="1"/>
  <c r="C132" i="58"/>
  <c r="D132" i="58"/>
  <c r="E132" i="58"/>
  <c r="F132" i="58"/>
  <c r="H132" i="58"/>
  <c r="I132" i="58"/>
  <c r="J132" i="58"/>
  <c r="G135" i="58"/>
  <c r="K135" i="58" s="1"/>
  <c r="G136" i="58"/>
  <c r="K136" i="58" s="1"/>
  <c r="G137" i="58"/>
  <c r="K137" i="58" s="1"/>
  <c r="C138" i="58"/>
  <c r="D138" i="58"/>
  <c r="D155" i="58" s="1"/>
  <c r="E138" i="58"/>
  <c r="F138" i="58"/>
  <c r="H138" i="58"/>
  <c r="I138" i="58"/>
  <c r="J138" i="58"/>
  <c r="G141" i="58"/>
  <c r="K141" i="58" s="1"/>
  <c r="G142" i="58"/>
  <c r="C143" i="58"/>
  <c r="D143" i="58"/>
  <c r="E143" i="58"/>
  <c r="F143" i="58"/>
  <c r="H143" i="58"/>
  <c r="I143" i="58"/>
  <c r="J143" i="58"/>
  <c r="G146" i="58"/>
  <c r="G148" i="58" s="1"/>
  <c r="G147" i="58"/>
  <c r="K147" i="58" s="1"/>
  <c r="C148" i="58"/>
  <c r="D148" i="58"/>
  <c r="E148" i="58"/>
  <c r="F148" i="58"/>
  <c r="H148" i="58"/>
  <c r="I148" i="58"/>
  <c r="J148" i="58"/>
  <c r="G151" i="58"/>
  <c r="K151" i="58" s="1"/>
  <c r="G152" i="58"/>
  <c r="K152" i="58" s="1"/>
  <c r="C153" i="58"/>
  <c r="D153" i="58"/>
  <c r="E153" i="58"/>
  <c r="F153" i="58"/>
  <c r="H153" i="58"/>
  <c r="I153" i="58"/>
  <c r="J153" i="58"/>
  <c r="D27" i="57"/>
  <c r="D43" i="57" s="1"/>
  <c r="D53" i="57"/>
  <c r="D61" i="57"/>
  <c r="D63" i="57"/>
  <c r="D75" i="57"/>
  <c r="C95" i="57"/>
  <c r="E9" i="56"/>
  <c r="E15" i="56" s="1"/>
  <c r="F9" i="56"/>
  <c r="F15" i="56" s="1"/>
  <c r="E22" i="56"/>
  <c r="F22" i="56"/>
  <c r="E25" i="56"/>
  <c r="F25" i="56"/>
  <c r="E28" i="56"/>
  <c r="F28" i="56"/>
  <c r="E35" i="56"/>
  <c r="F35" i="56"/>
  <c r="F46" i="56" s="1"/>
  <c r="E41" i="56"/>
  <c r="F41" i="56"/>
  <c r="E51" i="56"/>
  <c r="E50" i="56" s="1"/>
  <c r="E56" i="56" s="1"/>
  <c r="F51" i="56"/>
  <c r="F50" i="56" s="1"/>
  <c r="F56" i="56" s="1"/>
  <c r="G58" i="56"/>
  <c r="H58" i="56"/>
  <c r="E68" i="56"/>
  <c r="F68" i="56"/>
  <c r="G68" i="56"/>
  <c r="H68" i="56"/>
  <c r="E9" i="55"/>
  <c r="F9" i="55"/>
  <c r="E19" i="55"/>
  <c r="F19" i="55"/>
  <c r="E22" i="55"/>
  <c r="F22" i="55"/>
  <c r="E27" i="55"/>
  <c r="F27" i="55"/>
  <c r="E45" i="55"/>
  <c r="F45" i="55"/>
  <c r="E49" i="55"/>
  <c r="F49" i="55"/>
  <c r="F55" i="55"/>
  <c r="G57" i="55"/>
  <c r="H57" i="55"/>
  <c r="E61" i="55"/>
  <c r="F61" i="55"/>
  <c r="E63" i="55"/>
  <c r="F63" i="55"/>
  <c r="E67" i="55"/>
  <c r="F67" i="55"/>
  <c r="E73" i="55"/>
  <c r="E77" i="55" s="1"/>
  <c r="F73" i="55"/>
  <c r="E82" i="55"/>
  <c r="F82" i="55"/>
  <c r="E85" i="55"/>
  <c r="E91" i="55" s="1"/>
  <c r="F85" i="55"/>
  <c r="F91" i="55" s="1"/>
  <c r="E97" i="55"/>
  <c r="F97" i="55"/>
  <c r="G99" i="55"/>
  <c r="H99" i="55"/>
  <c r="D11" i="54"/>
  <c r="E11" i="54"/>
  <c r="D15" i="54"/>
  <c r="E15" i="54"/>
  <c r="E23" i="54" s="1"/>
  <c r="D23" i="54"/>
  <c r="D29" i="54"/>
  <c r="E29" i="54"/>
  <c r="D34" i="54"/>
  <c r="E34" i="54"/>
  <c r="E43" i="54"/>
  <c r="F44" i="54"/>
  <c r="G44" i="54"/>
  <c r="D48" i="54"/>
  <c r="D53" i="54" s="1"/>
  <c r="E48" i="54"/>
  <c r="E53" i="54" s="1"/>
  <c r="E60" i="54" s="1"/>
  <c r="D55" i="54"/>
  <c r="D58" i="54"/>
  <c r="E55" i="54"/>
  <c r="E58" i="54" s="1"/>
  <c r="F60" i="54"/>
  <c r="G60" i="54"/>
  <c r="D67" i="54"/>
  <c r="E67" i="54"/>
  <c r="E73" i="54" s="1"/>
  <c r="D73" i="54"/>
  <c r="D74" i="54"/>
  <c r="D79" i="54" s="1"/>
  <c r="E74" i="54"/>
  <c r="E79" i="54" s="1"/>
  <c r="F81" i="54"/>
  <c r="G81" i="54"/>
  <c r="E10" i="52"/>
  <c r="F10" i="52"/>
  <c r="G10" i="52" s="1"/>
  <c r="J10" i="52" s="1"/>
  <c r="H10" i="52"/>
  <c r="I10" i="52"/>
  <c r="G11" i="52"/>
  <c r="G13" i="52"/>
  <c r="J13" i="52"/>
  <c r="E15" i="52"/>
  <c r="J15" i="52"/>
  <c r="F15" i="52"/>
  <c r="G15" i="52" s="1"/>
  <c r="H15" i="52"/>
  <c r="I15" i="52"/>
  <c r="G16" i="52"/>
  <c r="G18" i="52"/>
  <c r="J18" i="52"/>
  <c r="E20" i="52"/>
  <c r="F20" i="52"/>
  <c r="H20" i="52"/>
  <c r="H31" i="52"/>
  <c r="H97" i="52" s="1"/>
  <c r="H99" i="52" s="1"/>
  <c r="I20" i="52"/>
  <c r="G21" i="52"/>
  <c r="G23" i="52"/>
  <c r="J23" i="52" s="1"/>
  <c r="G25" i="52"/>
  <c r="J25" i="52" s="1"/>
  <c r="G27" i="52"/>
  <c r="J27" i="52" s="1"/>
  <c r="G29" i="52"/>
  <c r="J29" i="52" s="1"/>
  <c r="I31" i="52"/>
  <c r="G34" i="52"/>
  <c r="G36" i="52"/>
  <c r="J36" i="52" s="1"/>
  <c r="G38" i="52"/>
  <c r="J38" i="52"/>
  <c r="G40" i="52"/>
  <c r="J40" i="52" s="1"/>
  <c r="E42" i="52"/>
  <c r="F42" i="52"/>
  <c r="G43" i="52"/>
  <c r="G45" i="52"/>
  <c r="J45" i="52" s="1"/>
  <c r="F47" i="52"/>
  <c r="H47" i="52"/>
  <c r="I47" i="52"/>
  <c r="G50" i="52"/>
  <c r="J50" i="52" s="1"/>
  <c r="G52" i="52"/>
  <c r="J52" i="52" s="1"/>
  <c r="G54" i="52"/>
  <c r="J54" i="52" s="1"/>
  <c r="G56" i="52"/>
  <c r="J56" i="52" s="1"/>
  <c r="G58" i="52"/>
  <c r="J58" i="52" s="1"/>
  <c r="E60" i="52"/>
  <c r="G60" i="52" s="1"/>
  <c r="F60" i="52"/>
  <c r="H60" i="52"/>
  <c r="I60" i="52"/>
  <c r="G64" i="52"/>
  <c r="J64" i="52" s="1"/>
  <c r="E66" i="52"/>
  <c r="F66" i="52"/>
  <c r="G67" i="52"/>
  <c r="G69" i="52"/>
  <c r="G71" i="52"/>
  <c r="J71" i="52" s="1"/>
  <c r="E73" i="52"/>
  <c r="G73" i="52" s="1"/>
  <c r="F73" i="52"/>
  <c r="G74" i="52"/>
  <c r="G76" i="52"/>
  <c r="G78" i="52"/>
  <c r="J78" i="52"/>
  <c r="G80" i="52"/>
  <c r="J80" i="52" s="1"/>
  <c r="G82" i="52"/>
  <c r="J82" i="52" s="1"/>
  <c r="H84" i="52"/>
  <c r="I84" i="52"/>
  <c r="G88" i="52"/>
  <c r="J88" i="52"/>
  <c r="G90" i="52"/>
  <c r="J90" i="52"/>
  <c r="G92" i="52"/>
  <c r="J92" i="52"/>
  <c r="G94" i="52"/>
  <c r="J94" i="52"/>
  <c r="E96" i="52"/>
  <c r="F96" i="52"/>
  <c r="G96" i="52" s="1"/>
  <c r="H96" i="52"/>
  <c r="I96" i="52"/>
  <c r="H98" i="52"/>
  <c r="I98" i="52"/>
  <c r="D30" i="49"/>
  <c r="D10" i="49"/>
  <c r="D9" i="49"/>
  <c r="E43" i="28"/>
  <c r="E36" i="28"/>
  <c r="E21" i="28"/>
  <c r="E19" i="28"/>
  <c r="E11" i="28"/>
  <c r="E13" i="28" s="1"/>
  <c r="E17" i="28" s="1"/>
  <c r="E26" i="28" s="1"/>
  <c r="E48" i="28" s="1"/>
  <c r="E10" i="28"/>
  <c r="B13" i="28"/>
  <c r="M48" i="1"/>
  <c r="M40" i="1"/>
  <c r="M12" i="1"/>
  <c r="M19" i="1" s="1"/>
  <c r="M27" i="1" s="1"/>
  <c r="K117" i="58"/>
  <c r="K138" i="58"/>
  <c r="G153" i="58"/>
  <c r="G78" i="58"/>
  <c r="G60" i="58"/>
  <c r="G32" i="58"/>
  <c r="I97" i="52" l="1"/>
  <c r="D91" i="57"/>
  <c r="K81" i="58"/>
  <c r="G87" i="58"/>
  <c r="K60" i="58"/>
  <c r="AD28" i="70"/>
  <c r="AD26" i="70"/>
  <c r="F77" i="75"/>
  <c r="F92" i="75" s="1"/>
  <c r="E55" i="75"/>
  <c r="D11" i="49"/>
  <c r="D15" i="49" s="1"/>
  <c r="E84" i="52"/>
  <c r="E98" i="52" s="1"/>
  <c r="G66" i="52"/>
  <c r="G20" i="52"/>
  <c r="J20" i="52" s="1"/>
  <c r="D81" i="54"/>
  <c r="G82" i="54"/>
  <c r="D43" i="54"/>
  <c r="F77" i="55"/>
  <c r="F92" i="55" s="1"/>
  <c r="E55" i="55"/>
  <c r="E42" i="55"/>
  <c r="J155" i="58"/>
  <c r="E155" i="58"/>
  <c r="K153" i="58"/>
  <c r="G132" i="58"/>
  <c r="K128" i="58"/>
  <c r="K132" i="58" s="1"/>
  <c r="K106" i="58"/>
  <c r="K78" i="58"/>
  <c r="C28" i="59"/>
  <c r="D61" i="61"/>
  <c r="D60" i="74"/>
  <c r="E44" i="74"/>
  <c r="D23" i="74"/>
  <c r="D44" i="74" s="1"/>
  <c r="D82" i="74" s="1"/>
  <c r="D85" i="74" s="1"/>
  <c r="F42" i="75"/>
  <c r="F57" i="75" s="1"/>
  <c r="F99" i="75" s="1"/>
  <c r="F48" i="76"/>
  <c r="E81" i="54"/>
  <c r="C155" i="58"/>
  <c r="K55" i="58"/>
  <c r="K32" i="58"/>
  <c r="D76" i="59"/>
  <c r="D90" i="59" s="1"/>
  <c r="F89" i="59"/>
  <c r="F91" i="59" s="1"/>
  <c r="E43" i="59"/>
  <c r="G61" i="61"/>
  <c r="E61" i="61"/>
  <c r="G53" i="62"/>
  <c r="C52" i="65"/>
  <c r="D53" i="66"/>
  <c r="G53" i="66"/>
  <c r="F53" i="66"/>
  <c r="AD30" i="70"/>
  <c r="AD29" i="70"/>
  <c r="AD27" i="70"/>
  <c r="AD22" i="70"/>
  <c r="AD16" i="70"/>
  <c r="AD10" i="70"/>
  <c r="E92" i="75"/>
  <c r="E42" i="75"/>
  <c r="E57" i="75" s="1"/>
  <c r="E13" i="64"/>
  <c r="E17" i="64" s="1"/>
  <c r="E26" i="64" s="1"/>
  <c r="E50" i="64" s="1"/>
  <c r="E57" i="55"/>
  <c r="I99" i="52"/>
  <c r="F102" i="52"/>
  <c r="F105" i="52" s="1"/>
  <c r="F60" i="76"/>
  <c r="D44" i="54"/>
  <c r="K125" i="58"/>
  <c r="F58" i="56"/>
  <c r="G93" i="58"/>
  <c r="K90" i="58"/>
  <c r="K93" i="58" s="1"/>
  <c r="B94" i="57"/>
  <c r="C97" i="57" s="1"/>
  <c r="E67" i="59"/>
  <c r="M51" i="1"/>
  <c r="E92" i="55"/>
  <c r="F42" i="55"/>
  <c r="F57" i="55" s="1"/>
  <c r="F99" i="55" s="1"/>
  <c r="F155" i="58"/>
  <c r="K146" i="58"/>
  <c r="K148" i="58" s="1"/>
  <c r="G28" i="59"/>
  <c r="G89" i="59" s="1"/>
  <c r="C52" i="60"/>
  <c r="AD20" i="70"/>
  <c r="AD14" i="70"/>
  <c r="G42" i="52"/>
  <c r="E47" i="52"/>
  <c r="G47" i="52" s="1"/>
  <c r="F84" i="52"/>
  <c r="F98" i="52" s="1"/>
  <c r="K87" i="58"/>
  <c r="G43" i="58"/>
  <c r="K35" i="58"/>
  <c r="K43" i="58" s="1"/>
  <c r="E76" i="59"/>
  <c r="C90" i="59"/>
  <c r="E90" i="59" s="1"/>
  <c r="H90" i="59" s="1"/>
  <c r="AD21" i="70"/>
  <c r="AD15" i="70"/>
  <c r="AD9" i="70"/>
  <c r="G125" i="58"/>
  <c r="G66" i="58"/>
  <c r="K63" i="58"/>
  <c r="K66" i="58" s="1"/>
  <c r="G20" i="58"/>
  <c r="K8" i="58"/>
  <c r="K20" i="58" s="1"/>
  <c r="D28" i="59"/>
  <c r="D89" i="59" s="1"/>
  <c r="D91" i="59" s="1"/>
  <c r="E10" i="59"/>
  <c r="H10" i="59" s="1"/>
  <c r="T31" i="70"/>
  <c r="E44" i="54"/>
  <c r="E82" i="54" s="1"/>
  <c r="E85" i="54" s="1"/>
  <c r="K23" i="58"/>
  <c r="K26" i="58" s="1"/>
  <c r="G26" i="58"/>
  <c r="C89" i="59"/>
  <c r="R31" i="70"/>
  <c r="G117" i="58"/>
  <c r="F31" i="52"/>
  <c r="F97" i="52" s="1"/>
  <c r="F99" i="52" s="1"/>
  <c r="D60" i="54"/>
  <c r="E46" i="56"/>
  <c r="E58" i="56" s="1"/>
  <c r="I155" i="58"/>
  <c r="G143" i="58"/>
  <c r="K142" i="58"/>
  <c r="K143" i="58" s="1"/>
  <c r="G138" i="58"/>
  <c r="K48" i="58"/>
  <c r="K49" i="58" s="1"/>
  <c r="G49" i="58"/>
  <c r="C61" i="61"/>
  <c r="F61" i="61"/>
  <c r="D53" i="62"/>
  <c r="E53" i="66"/>
  <c r="V31" i="70"/>
  <c r="AD24" i="70"/>
  <c r="AD18" i="70"/>
  <c r="AD12" i="70"/>
  <c r="E60" i="76"/>
  <c r="L99" i="75" s="1"/>
  <c r="G98" i="52"/>
  <c r="J98" i="52" s="1"/>
  <c r="E31" i="52"/>
  <c r="F82" i="54"/>
  <c r="H155" i="58"/>
  <c r="G106" i="58"/>
  <c r="G55" i="58"/>
  <c r="D52" i="60"/>
  <c r="C53" i="62"/>
  <c r="AA31" i="70"/>
  <c r="AD25" i="70"/>
  <c r="AD19" i="70"/>
  <c r="AD13" i="70"/>
  <c r="AD8" i="70"/>
  <c r="E60" i="74"/>
  <c r="E82" i="74" s="1"/>
  <c r="E85" i="74" s="1"/>
  <c r="E99" i="75"/>
  <c r="L60" i="76" s="1"/>
  <c r="D20" i="49" l="1"/>
  <c r="D23" i="49" s="1"/>
  <c r="D27" i="49"/>
  <c r="G155" i="58"/>
  <c r="E97" i="52"/>
  <c r="G31" i="52"/>
  <c r="J31" i="52" s="1"/>
  <c r="D94" i="59"/>
  <c r="D97" i="59" s="1"/>
  <c r="G91" i="59"/>
  <c r="AD31" i="70"/>
  <c r="K155" i="58"/>
  <c r="D82" i="54"/>
  <c r="D85" i="54" s="1"/>
  <c r="E99" i="55"/>
  <c r="E89" i="59"/>
  <c r="C91" i="59"/>
  <c r="E91" i="59" s="1"/>
  <c r="H91" i="59" s="1"/>
  <c r="G84" i="52"/>
  <c r="E28" i="59"/>
  <c r="H28" i="59" s="1"/>
  <c r="C94" i="59" l="1"/>
  <c r="C97" i="59" s="1"/>
  <c r="H89" i="59"/>
  <c r="G97" i="52"/>
  <c r="E99" i="52"/>
  <c r="G99" i="52" s="1"/>
  <c r="J99" i="52" s="1"/>
  <c r="J97" i="52" l="1"/>
  <c r="E102" i="52"/>
  <c r="E105" i="52" s="1"/>
</calcChain>
</file>

<file path=xl/sharedStrings.xml><?xml version="1.0" encoding="utf-8"?>
<sst xmlns="http://schemas.openxmlformats.org/spreadsheetml/2006/main" count="2525" uniqueCount="1107">
  <si>
    <t>Rimborso di titoli obbligazionari</t>
  </si>
  <si>
    <t>Rimborso prestiti a breve termine</t>
  </si>
  <si>
    <t>Rimborso mutui e altri finanziamenti a medio lungo termine</t>
  </si>
  <si>
    <t>Rimborso di altre forme di indebitamento</t>
  </si>
  <si>
    <t>TITOLO 7 - Uscite per conto terzi e partite di giro</t>
  </si>
  <si>
    <t>Uscite per partite di giro</t>
  </si>
  <si>
    <t>Uscite per conto terzi</t>
  </si>
  <si>
    <t>Totale TITOLO 7</t>
  </si>
  <si>
    <t>TOTALE IMPEGNI</t>
  </si>
  <si>
    <t>Missioni</t>
  </si>
  <si>
    <t>COMPONENTI NEGATIVI DELLA GESTIONE</t>
  </si>
  <si>
    <t>ONERI FINANZIARI</t>
  </si>
  <si>
    <t>RETTIFICHE DI VALORE ATTIVITA' FINANZIARIE</t>
  </si>
  <si>
    <t>COMPONENTI ED ONERI STRAORDINARI</t>
  </si>
  <si>
    <t>IMPOSTE</t>
  </si>
  <si>
    <t>TOTALE COSTI DI PER MISSIONE</t>
  </si>
  <si>
    <t>Consumi materie prime</t>
  </si>
  <si>
    <t>Prestazioni di servizi e Trasferimenti e contributi</t>
  </si>
  <si>
    <t>Utilizzo di beni di terzi</t>
  </si>
  <si>
    <t>Totale componenti negativi della gestione</t>
  </si>
  <si>
    <t xml:space="preserve">Totale Oneri finanziari </t>
  </si>
  <si>
    <t>Totale rettifiche di valore attività finanziarie</t>
  </si>
  <si>
    <t>Totale Oneri straordinari</t>
  </si>
  <si>
    <t>Imposte</t>
  </si>
  <si>
    <t>Totale Imposte</t>
  </si>
  <si>
    <t xml:space="preserve"> Acquisto di materie prime e/o beni di consumo</t>
  </si>
  <si>
    <t>Prestazioni di servizi</t>
  </si>
  <si>
    <t>Quota annuale di contributi agli investimenti ad altre Amministrazioni pubbliche</t>
  </si>
  <si>
    <t>Utilizzo  beni di terzi</t>
  </si>
  <si>
    <t>Ammortamenti immobilizzazioni Immateriali</t>
  </si>
  <si>
    <t>Ammortamenti immobilizzazioni materiali</t>
  </si>
  <si>
    <t>Accantonamento per rischi</t>
  </si>
  <si>
    <t>Altri oneri straordinari</t>
  </si>
  <si>
    <t xml:space="preserve"> MISSIONE 01</t>
  </si>
  <si>
    <t xml:space="preserve"> MISSIONE 02</t>
  </si>
  <si>
    <t>Giustizia</t>
  </si>
  <si>
    <t xml:space="preserve"> MISSIONE 03</t>
  </si>
  <si>
    <t>Ordine pubblico e sicurezza</t>
  </si>
  <si>
    <t xml:space="preserve"> MISSIONE 04</t>
  </si>
  <si>
    <t>Istruzione e diritto allo studio</t>
  </si>
  <si>
    <t xml:space="preserve"> MISSIONE 05</t>
  </si>
  <si>
    <t>Tutela e valorizzazione dei beni e attività culturali</t>
  </si>
  <si>
    <t xml:space="preserve"> MISSIONE 06</t>
  </si>
  <si>
    <t>Politiche giovanili, sport e tempo libero</t>
  </si>
  <si>
    <t xml:space="preserve"> MISSIONE 07</t>
  </si>
  <si>
    <t>Turismo</t>
  </si>
  <si>
    <t xml:space="preserve"> MISSIONE 08</t>
  </si>
  <si>
    <t>Assetto del territorio ed edilizia abitativa</t>
  </si>
  <si>
    <t xml:space="preserve"> MISSIONE 09</t>
  </si>
  <si>
    <t>Sviluppo sostenibile e tutela del territorio e dell'ambiente</t>
  </si>
  <si>
    <t xml:space="preserve"> MISSIONE 10</t>
  </si>
  <si>
    <t>Trasporti e diritto alla mobilità</t>
  </si>
  <si>
    <t xml:space="preserve"> MISSIONE 11</t>
  </si>
  <si>
    <t>Soccorso Civile</t>
  </si>
  <si>
    <t xml:space="preserve"> MISSIONE 12</t>
  </si>
  <si>
    <t>Diritti sociali, politiche sociali e famiglia</t>
  </si>
  <si>
    <t xml:space="preserve"> MISSIONE 13</t>
  </si>
  <si>
    <t>Tutela della salute</t>
  </si>
  <si>
    <t xml:space="preserve"> MISSIONE 14</t>
  </si>
  <si>
    <t>Sviluppo economico e competitività</t>
  </si>
  <si>
    <t xml:space="preserve"> MISSIONE 15</t>
  </si>
  <si>
    <t>Politiche per il lavoro e la formazione professionale</t>
  </si>
  <si>
    <t xml:space="preserve"> MISSIONE 16</t>
  </si>
  <si>
    <t>Agricoltura, politiche agroalimentari e pesca</t>
  </si>
  <si>
    <t xml:space="preserve"> MISSIONE 17</t>
  </si>
  <si>
    <t>Energia e diversificazione delle fonti energetiche</t>
  </si>
  <si>
    <t xml:space="preserve"> MISSIONE 18</t>
  </si>
  <si>
    <t>Relazioni con le altre autonomie territoriali e locali</t>
  </si>
  <si>
    <t xml:space="preserve"> MISSIONE 19</t>
  </si>
  <si>
    <t>Relazioni internazionali</t>
  </si>
  <si>
    <t xml:space="preserve"> MISSIONE 20</t>
  </si>
  <si>
    <t>Fondi e accantonamenti</t>
  </si>
  <si>
    <t xml:space="preserve"> MISSIONE 50</t>
  </si>
  <si>
    <t>Debito pubblico</t>
  </si>
  <si>
    <t xml:space="preserve"> MISSIONE 60</t>
  </si>
  <si>
    <t>Anticipazioni finanziarie</t>
  </si>
  <si>
    <t xml:space="preserve"> MISSIONE 99</t>
  </si>
  <si>
    <t>Servizi per conto terzi</t>
  </si>
  <si>
    <t>RENDICONTO DEL TESORIERE</t>
  </si>
  <si>
    <t xml:space="preserve">QUADRO RIASSUNTIVO DELLA GESTIONE DI CASSA </t>
  </si>
  <si>
    <t>DESCRIZIONE</t>
  </si>
  <si>
    <t>CONTO</t>
  </si>
  <si>
    <t>FONDO DI CASSA AL 1 GENNAIO 20….</t>
  </si>
  <si>
    <t>RISCOSSIONI (+)</t>
  </si>
  <si>
    <t xml:space="preserve">PAGAMENTI (-) </t>
  </si>
  <si>
    <t>DIFFERENZA</t>
  </si>
  <si>
    <t>RISCOSSIONI  DA REGOLARIZZARE CON REVERSALI (+)</t>
  </si>
  <si>
    <t>PAGAMENTI DA REGOLARIZZARE CON MANDATI (-)</t>
  </si>
  <si>
    <t>PAGAMENTI PER AZIONI ESECUTIVE (-)</t>
  </si>
  <si>
    <t>FONDO DI CASSA AL 31 DICEMBRE 20...</t>
  </si>
  <si>
    <t>CONCORDANZA CON LA TESORERIA PROVINCIALE</t>
  </si>
  <si>
    <t xml:space="preserve">FONDO DI CASSA AL 31 DICEMBRE 20..                         </t>
  </si>
  <si>
    <t xml:space="preserve">DISPONIBILITA'  PRESSO LA TESORERIA PROVINCIALE </t>
  </si>
  <si>
    <t xml:space="preserve"> SI DICHIARA CHE SONO STATI RISPETTATI DURANTE L' ANNO 20.. I LIMITI IMPOSTI DALLA NORMATIVA SULLA TESORERIA UNICA    </t>
  </si>
  <si>
    <t xml:space="preserve">…………...            , LI     31/12/20….                                                                 </t>
  </si>
  <si>
    <t>IL TESORIERE</t>
  </si>
  <si>
    <t>______________________________________________________</t>
  </si>
  <si>
    <t>MISSIONI E PROGRAMMI</t>
  </si>
  <si>
    <t>Fondo pluriennale vincolato al 
31 dicembre dell'esercizio N-1</t>
  </si>
  <si>
    <t>Spese impegnate negli esercizi precedenti e imputate all'esercizio N e coperte dal fondo pluriennale vincolato</t>
  </si>
  <si>
    <t>Riaccertamento degli impegni di cui alla lettera b) effettuata nel corso dell'eserczio N (cd. economie di impegno)</t>
  </si>
  <si>
    <t>Quota del fondo pluriennale vincolato al 31 dicembre dell'esercizio N-1 rinviata all'esercizio N+1 e successivi</t>
  </si>
  <si>
    <t>Spese impegnate nell'esercizio N con imputazione all'esercizio N+1 e coperte dal fondo pluriennale vincolato</t>
  </si>
  <si>
    <t>Spese impegnate nell'esercizio N con imputazione all'esercizio N+2 e coperte dal fondo pluriennale vincolato</t>
  </si>
  <si>
    <t>Spese impegnate nell'esercizio N con imputazione a esercizi successivi a quelli considerati nel bilancio pluriennale e coperte dal fondo pluriennale vincolato</t>
  </si>
  <si>
    <t>Fondo pluriennale vincolato al 31 dicembre dell'esercizio N</t>
  </si>
  <si>
    <t>(a)</t>
  </si>
  <si>
    <t>(b)</t>
  </si>
  <si>
    <t xml:space="preserve">(x) </t>
  </si>
  <si>
    <t>(d)</t>
  </si>
  <si>
    <t>(e)</t>
  </si>
  <si>
    <t>(f)</t>
  </si>
  <si>
    <t>(g) = ( c) + (d) + (e) + (f)</t>
  </si>
  <si>
    <t>01</t>
  </si>
  <si>
    <t>Organi istituzionali</t>
  </si>
  <si>
    <t>02</t>
  </si>
  <si>
    <t>03</t>
  </si>
  <si>
    <t>04</t>
  </si>
  <si>
    <t>Gestione delle entrate tributarie e servizi fiscali</t>
  </si>
  <si>
    <t>05</t>
  </si>
  <si>
    <t>Gestione dei beni demaniali e patrimoniali</t>
  </si>
  <si>
    <t>06</t>
  </si>
  <si>
    <t>Ufficio tecnico</t>
  </si>
  <si>
    <t>07</t>
  </si>
  <si>
    <t>Elezioni e consultazioni popolari - Anagrafe e stato civile</t>
  </si>
  <si>
    <t>08</t>
  </si>
  <si>
    <t>09</t>
  </si>
  <si>
    <t>Assistenza tecnico-amministrativa agli enti locali</t>
  </si>
  <si>
    <t>10</t>
  </si>
  <si>
    <t>Risorse umane</t>
  </si>
  <si>
    <t>11</t>
  </si>
  <si>
    <t>Altri servizi generali</t>
  </si>
  <si>
    <t>TOTALE MISSIONE 1 - Servizi istituzionali e generali, di gestione e di controllo</t>
  </si>
  <si>
    <t>MISSIONE 2 - Giustizia</t>
  </si>
  <si>
    <t>Uffici giudiziari</t>
  </si>
  <si>
    <t>Casa circondariale e altri servizi</t>
  </si>
  <si>
    <t>TOTALE MISSIONE 2 - Giustizia</t>
  </si>
  <si>
    <t>MISSIONE 3 - Ordine pubblico e sicurezza</t>
  </si>
  <si>
    <t>Polizia locale e amministrativa</t>
  </si>
  <si>
    <t>Sistema integrato di sicurezza urbana</t>
  </si>
  <si>
    <t>TOTALE MISSIONE 3 - Ordine pubblico e sicurezza</t>
  </si>
  <si>
    <t>MISSIONE 4 - Istruzione e diritto allo studio</t>
  </si>
  <si>
    <t>Istruzione prescolastica</t>
  </si>
  <si>
    <t>Altri ordini di istruzione</t>
  </si>
  <si>
    <t>Istruzione universitaria</t>
  </si>
  <si>
    <t>Istruzione tecnica superiore</t>
  </si>
  <si>
    <t>Servizi ausiliari all’istruzione</t>
  </si>
  <si>
    <t>Diritto allo studio</t>
  </si>
  <si>
    <t>TOTALE MISSIONE 4 - Istruzione e diritto allo studio</t>
  </si>
  <si>
    <t xml:space="preserve">Valorizzazione dei beni di interesse storico. </t>
  </si>
  <si>
    <t>Attività culturali e interventi diversi nel settore culturale</t>
  </si>
  <si>
    <t>MISSIONE 6 - Politiche giovanili, sport e tempo libero</t>
  </si>
  <si>
    <t>Sport e tempo libero</t>
  </si>
  <si>
    <t>Giovani</t>
  </si>
  <si>
    <t>TOTALE MISSIONE 6 - Politiche giovanili, sport e tempo libero</t>
  </si>
  <si>
    <t>MISSIONE 7 - Turismo</t>
  </si>
  <si>
    <t>Sviluppo e valorizzazione del turismo</t>
  </si>
  <si>
    <t>TOTALE MISSIONE 7 - Turismo</t>
  </si>
  <si>
    <t>MISSIONE 8 - Assetto del territorio ed edilizia abitativa</t>
  </si>
  <si>
    <t>Edilizia residenziale pubblica e locale e piani di edilizia economico-popolare</t>
  </si>
  <si>
    <t>TOTALE MISSIONE 8 - Assetto del territorio ed edilizia abitativa</t>
  </si>
  <si>
    <t>MISSIONE 9 - Sviluppo sostenibile e tutela del territorio e dell'ambiente</t>
  </si>
  <si>
    <t>Difesa del suolo</t>
  </si>
  <si>
    <t xml:space="preserve">Tutela, valorizzazione e recupero ambientale </t>
  </si>
  <si>
    <t>Rifiuti</t>
  </si>
  <si>
    <t>Servizio idrico integrato</t>
  </si>
  <si>
    <t>Aree protette, parchi naturali, protezione naturalistica e forestazione</t>
  </si>
  <si>
    <t>Tutela e valorizzazione delle risorse idriche</t>
  </si>
  <si>
    <t>Sviluppo sostenibile territorio montano piccoli Comuni</t>
  </si>
  <si>
    <t>Qualità dell'aria e riduzione dell'inquinamento</t>
  </si>
  <si>
    <t>TOTALE MISSIONE 9 - Sviluppo sostenibile e tutela del territorio e dell'ambiente</t>
  </si>
  <si>
    <t>MISSIONE 10 - Trasporti e diritto alla mobilità</t>
  </si>
  <si>
    <t>Trasporto per vie d'acqua</t>
  </si>
  <si>
    <t>Viabilità e infrastrutture stradali</t>
  </si>
  <si>
    <t>TOTALE MISSIONE 10 - Trasporti e diritto alla mobilità</t>
  </si>
  <si>
    <t>MISSIONE 11 - Soccorso civile</t>
  </si>
  <si>
    <t>Sistema di protezione civile</t>
  </si>
  <si>
    <t>Interventi a seguito di calamità naturali</t>
  </si>
  <si>
    <t>TOTALE MISSIONE 11 - Soccorso civile</t>
  </si>
  <si>
    <t>12</t>
  </si>
  <si>
    <t>MISSIONE 12 - Diritti sociali, politiche sociali e famiglia</t>
  </si>
  <si>
    <t>Interventi per l'infanzia e per i minori</t>
  </si>
  <si>
    <t>Interventi per la disabilità</t>
  </si>
  <si>
    <t>Interventi per gli anziani</t>
  </si>
  <si>
    <t>Interventi per soggetti a rischio di esclusione sociale</t>
  </si>
  <si>
    <t>Interventi per le famiglie</t>
  </si>
  <si>
    <t>Interventi per il diritto alla casa</t>
  </si>
  <si>
    <t xml:space="preserve">Programmazione e governo della rete dei servizi sociosanitari e sociali </t>
  </si>
  <si>
    <t>Cooperazione e associazionismo</t>
  </si>
  <si>
    <t>Servizio necroscopico e cimiteriale</t>
  </si>
  <si>
    <t>TOTALE MISSIONE 12 - Diritti sociali, politiche sociali e famiglia</t>
  </si>
  <si>
    <t>13</t>
  </si>
  <si>
    <t>MISSIONE 13 - Tutela della salute</t>
  </si>
  <si>
    <t>Servizio sanitario regionale - finanziamento ordinario corrente per la garanzia dei LEA</t>
  </si>
  <si>
    <t>Servizio sanitario regionale - finanziamento aggiuntivo corrente per livelli di assistenza superiori ai LEA</t>
  </si>
  <si>
    <t xml:space="preserve">Servizio sanitario regionale - finanziamento aggiuntivo corrente per la copertura dello squilibrio di bilancio corrente </t>
  </si>
  <si>
    <t>Servizio sanitario regionale - ripiano di disavanzi sanitari relativi ad esercizi pregressi</t>
  </si>
  <si>
    <t>Servizio sanitario regionale - investimenti sanitari</t>
  </si>
  <si>
    <t>Servizio sanitario regionale - restituzione maggiori gettiti SSN</t>
  </si>
  <si>
    <t>Ulteriori spese in materia sanitaria</t>
  </si>
  <si>
    <t>TOTALE MISSIONE 13 - Tutela della salute</t>
  </si>
  <si>
    <t>14</t>
  </si>
  <si>
    <t>MISSIONE 14 - Sviluppo economico e competitività</t>
  </si>
  <si>
    <t>Commercio - reti distributive - tutela dei consumatori</t>
  </si>
  <si>
    <t>Ricerca e innovazione</t>
  </si>
  <si>
    <t>Reti e altri servizi di pubblica utilità</t>
  </si>
  <si>
    <t>TOTALE MISSIONE 14 - Sviluppo economico e competitività</t>
  </si>
  <si>
    <t>15</t>
  </si>
  <si>
    <t>MISSIONE 15 - Politiche per il lavoro e la formazione professionale</t>
  </si>
  <si>
    <t>Servizi per lo sviluppo del mercato del lavoro</t>
  </si>
  <si>
    <t>Formazione professionale</t>
  </si>
  <si>
    <t>Sostegno all'occupazione</t>
  </si>
  <si>
    <t>TOTALE MISSIONE 15 - Politiche per il lavoro e la formazione professionale</t>
  </si>
  <si>
    <t>16</t>
  </si>
  <si>
    <t>MISSIONE 16 - Agricoltura, politiche agroalimentari e pesca</t>
  </si>
  <si>
    <t>Sviluppo del settore agricolo e del sistema agroalimentare</t>
  </si>
  <si>
    <t>Caccia e pesca</t>
  </si>
  <si>
    <t>TOTALE MISSIONE 16 - Agricoltura, politiche agroalimentari e pesca</t>
  </si>
  <si>
    <t>17</t>
  </si>
  <si>
    <t>MISSIONE 17 - Energia e diversificazione delle fonti energetiche</t>
  </si>
  <si>
    <t>Fonti energetiche</t>
  </si>
  <si>
    <t>TOTALE MISSIONE 17 - Energia e diversificazione delle fonti energetiche</t>
  </si>
  <si>
    <t>18</t>
  </si>
  <si>
    <t>MISSIONE 18 - Relazioni con le altre autonomie territoriali e locali</t>
  </si>
  <si>
    <t>Relazioni finanziarie con le altre autonomie territoriali</t>
  </si>
  <si>
    <t>TOTALE MISSIONE 18 - Relazioni con le altre autonomie territoriali e locali</t>
  </si>
  <si>
    <t>19</t>
  </si>
  <si>
    <t>MISSIONE 19 - Relazioni internazionali</t>
  </si>
  <si>
    <t>Relazioni internazionali e Cooperazione allo sviluppo</t>
  </si>
  <si>
    <t>TOTALE MISSIONE 19 - Relazioni internazionali</t>
  </si>
  <si>
    <t>(x)</t>
  </si>
  <si>
    <t>(d), (e), (f)</t>
  </si>
  <si>
    <r>
      <t xml:space="preserve">Politica regionale unitaria per l'agricoltura, i sistemi agroalimentari, la caccia e la pesca </t>
    </r>
    <r>
      <rPr>
        <i/>
        <sz val="11"/>
        <rFont val="Calibri"/>
        <family val="2"/>
      </rPr>
      <t>(solo per le Regioni)</t>
    </r>
  </si>
  <si>
    <t xml:space="preserve">
TIPOLOGIA
</t>
  </si>
  <si>
    <t>DENOMINAZIONE</t>
  </si>
  <si>
    <t>ENTRATE CORRENTI DI NATURA TRIBUTARIA, CONTRIBUTIVA E PEREQUATIVA</t>
  </si>
  <si>
    <t>1010100</t>
  </si>
  <si>
    <t/>
  </si>
  <si>
    <t>1010200</t>
  </si>
  <si>
    <t>1010300</t>
  </si>
  <si>
    <t>1010400</t>
  </si>
  <si>
    <t>1030100</t>
  </si>
  <si>
    <t>Tipologia 301: Fondi perequativi da Amministrazioni Centrali</t>
  </si>
  <si>
    <t>1030200</t>
  </si>
  <si>
    <t>1000000</t>
  </si>
  <si>
    <t>TOTALE TITOLO 1</t>
  </si>
  <si>
    <t>TRASFERIMENTI CORRENTI</t>
  </si>
  <si>
    <t>2010100</t>
  </si>
  <si>
    <t>Tipologia 101: Trasferimenti correnti da Amministrazioni pubbliche</t>
  </si>
  <si>
    <t>2010200</t>
  </si>
  <si>
    <t>Tipologia 102: Trasferimenti correnti da Famiglie</t>
  </si>
  <si>
    <t>2010300</t>
  </si>
  <si>
    <t>Tipologia 103: Trasferimenti correnti da Imprese</t>
  </si>
  <si>
    <t>2010400</t>
  </si>
  <si>
    <t>Tipologia 104: Trasferimenti correnti da Istituzioni Sociali Private</t>
  </si>
  <si>
    <t>2010500</t>
  </si>
  <si>
    <t>Tipologia 105: Trasferimenti correnti dall'Unione Europea e dal Resto del Mondo</t>
  </si>
  <si>
    <t>Trasferimenti correnti dall'Unione Europea</t>
  </si>
  <si>
    <t xml:space="preserve"> Trasferimenti correnti dal Resto del Mondo</t>
  </si>
  <si>
    <t>2000000</t>
  </si>
  <si>
    <t>TOTALE TITOLO 2</t>
  </si>
  <si>
    <t>ENTRATE EXTRATRIBUTARIE</t>
  </si>
  <si>
    <t>3010000</t>
  </si>
  <si>
    <t>Tipologia 100: Vendita di beni e servizi e proventi derivanti dalla gestione dei beni</t>
  </si>
  <si>
    <t>3020000</t>
  </si>
  <si>
    <t>Tipologia 200: Proventi derivanti dall'attività di controllo e repressione delle irregolarità e degli illeciti</t>
  </si>
  <si>
    <t>3030000</t>
  </si>
  <si>
    <t>Tipologia 300: Interessi attivi</t>
  </si>
  <si>
    <t>3040000</t>
  </si>
  <si>
    <t>Tipologia 400: Altre entrate da redditi da capitale</t>
  </si>
  <si>
    <t>3050000</t>
  </si>
  <si>
    <t>Tipologia 500: Rimborsi e altre entrate correnti</t>
  </si>
  <si>
    <t>3000000</t>
  </si>
  <si>
    <t>TOTALE TITOLO 3</t>
  </si>
  <si>
    <t>ENTRATE IN CONTO CAPITALE</t>
  </si>
  <si>
    <t>4010000</t>
  </si>
  <si>
    <t>Tipologia 100: Tributi in conto capitale</t>
  </si>
  <si>
    <t>4020000</t>
  </si>
  <si>
    <t>Tipologia 200: Contributi agli investimenti</t>
  </si>
  <si>
    <t xml:space="preserve">Contributi agli investimenti da amministrazioni pubbliche </t>
  </si>
  <si>
    <t>Contributi agli investimenti da UE</t>
  </si>
  <si>
    <t>Tipologia 200: Contributi agli investimenti al netto dei contributi da PA e da UE</t>
  </si>
  <si>
    <t>4030000</t>
  </si>
  <si>
    <t>4040000</t>
  </si>
  <si>
    <t>Tipologia 400: Entrate da alienazione di beni materiali e immateriali</t>
  </si>
  <si>
    <t>4050000</t>
  </si>
  <si>
    <t>Tipologia 500: Altre entrate in conto capitale</t>
  </si>
  <si>
    <t>4000000</t>
  </si>
  <si>
    <t>TOTALE TITOLO 4</t>
  </si>
  <si>
    <t>TOTALE GENERALE</t>
  </si>
  <si>
    <r>
      <t xml:space="preserve">RESIDUI ATTIVI FORMATISI NELL'ESERCIZIO CUI SI RIFERISCE IL RENDICONTO
</t>
    </r>
    <r>
      <rPr>
        <b/>
        <i/>
        <sz val="10"/>
        <rFont val="Calibri"/>
        <family val="2"/>
      </rPr>
      <t>(a)</t>
    </r>
  </si>
  <si>
    <r>
      <t xml:space="preserve">RESIDUI ATTIVI DEGLI  ESERCIZI PRECEDENTI
</t>
    </r>
    <r>
      <rPr>
        <b/>
        <i/>
        <sz val="10"/>
        <rFont val="Calibri"/>
        <family val="2"/>
      </rPr>
      <t>(b)</t>
    </r>
  </si>
  <si>
    <r>
      <t xml:space="preserve">TOTALE RESIDUI ATTIVI
</t>
    </r>
    <r>
      <rPr>
        <b/>
        <i/>
        <sz val="10"/>
        <rFont val="Calibri"/>
        <family val="2"/>
      </rPr>
      <t>(c ) = (a) + (b)</t>
    </r>
  </si>
  <si>
    <r>
      <t xml:space="preserve">Tipologia 302: Fondi perequativi dalla Regione o Provincia autonoma </t>
    </r>
    <r>
      <rPr>
        <b/>
        <i/>
        <sz val="10"/>
        <rFont val="Calibri"/>
        <family val="2"/>
      </rPr>
      <t>(solo per gli Enti locali)</t>
    </r>
  </si>
  <si>
    <t>Allegato n.7-c - Risultato presunto di amministrazione</t>
  </si>
  <si>
    <t>TABELLA DIMOSTRATIVA DEL RISULTATO DI AMMINISTRAZIONE PRESUNTO</t>
  </si>
  <si>
    <t>+</t>
  </si>
  <si>
    <t>-</t>
  </si>
  <si>
    <t>=</t>
  </si>
  <si>
    <t>+ / -</t>
  </si>
  <si>
    <t>- / +</t>
  </si>
  <si>
    <t>Entrate già accertate nell'esercizio XXXX-1</t>
  </si>
  <si>
    <t>Uscite già impegnate nell'esercizio XXXX-1</t>
  </si>
  <si>
    <t>Variazioni dei residui attivi già verificatesi nell'esercizio XXXX-1</t>
  </si>
  <si>
    <t>Variazioni dei residui passivi già verificatesi nell'esercizio XXXX-1</t>
  </si>
  <si>
    <t>……………</t>
  </si>
  <si>
    <t>Totale parte vincolata</t>
  </si>
  <si>
    <t>Parte disponibile</t>
  </si>
  <si>
    <t>Parte vincolata</t>
  </si>
  <si>
    <t>Totale parte disponibile</t>
  </si>
  <si>
    <t>parte di cui non si prevede l'utilizzazione nell'esercizio XXXX</t>
  </si>
  <si>
    <t xml:space="preserve">Avanzo / Disavanzo di amministrazione presunto al 31/12/XXXX-1 da </t>
  </si>
  <si>
    <t>applicare al bilancio dell'anno XXXX</t>
  </si>
  <si>
    <t>Comune di Demo</t>
  </si>
  <si>
    <t>(+)</t>
  </si>
  <si>
    <t>(-)</t>
  </si>
  <si>
    <t>(=)</t>
  </si>
  <si>
    <t>(ALL'INIZIO DELL'ESERCIZIO XXXX) *</t>
  </si>
  <si>
    <t>Fondo cassa iniziale dell'esercizio XXXX-1</t>
  </si>
  <si>
    <t>Residui attivi iniziali dell'esercizio XXXX-1</t>
  </si>
  <si>
    <t>Residui passivi iniziali dell'esercizio XXXX-1</t>
  </si>
  <si>
    <t>Avanzo / Disavanzo di amministrazione iniziale dell'esercizio XXXX-1</t>
  </si>
  <si>
    <t>Avanzo / Disavanzo di amministrazione dell'esercizio XXXX-1 alla data di redazione del bilancio XXXX</t>
  </si>
  <si>
    <t>Entrate presunte per il restante periodo dell'esercizio XXXX-1</t>
  </si>
  <si>
    <t>Uscite presunte per il restante periodo dell'esercizio XXXX-1</t>
  </si>
  <si>
    <t>Variazioni dei residui attivi, presunte per il restante periodo dell'esercizio XXXX-1</t>
  </si>
  <si>
    <t>Variazioni dei residui passivi, presunte per il restante periodo dell'esercizio XXXX-1</t>
  </si>
  <si>
    <t>Fondo pluriennale vincolato dell'esercizio XXXX-1</t>
  </si>
  <si>
    <t>L'utilizzazione dell'avanzo di amministrazione presunto al 31/12/XXXX-1 da applicare al bilancio dell'esercizio XXXX risulta così prevista:</t>
  </si>
  <si>
    <t>Totale risultato di amministrazione presunto al 31/12/XXXX-1 da applicare al bilancio dell'anno XXXX</t>
  </si>
  <si>
    <t>* Indicare gli anni di riferimento XXXX e XXXX-1.</t>
  </si>
  <si>
    <t>Comune di DEMO</t>
  </si>
  <si>
    <t>RESIDUI</t>
  </si>
  <si>
    <t>TOTALE</t>
  </si>
  <si>
    <t>GESTIONE</t>
  </si>
  <si>
    <t>RISCOSSIONI</t>
  </si>
  <si>
    <t>PAGAMENTI</t>
  </si>
  <si>
    <t>RESIDUI PASSIVI</t>
  </si>
  <si>
    <t>FONDO PLURIENNALE VINCOLATO PER SPESE CORRENTI</t>
  </si>
  <si>
    <t>FONDO PLURIENNALE VINCOLATO PER SPESE IN CONTO CAPITALE</t>
  </si>
  <si>
    <t xml:space="preserve">Parte vincolata </t>
  </si>
  <si>
    <t>Totale parte accantonata (B)</t>
  </si>
  <si>
    <t xml:space="preserve">   di cui derivanti da accertamenti di tributi effettuati sulla base della stima del dipartimento delle finanze</t>
  </si>
  <si>
    <t>RESIDUI ATTIVI</t>
  </si>
  <si>
    <t>Parte accantonata</t>
  </si>
  <si>
    <t>Allegato n.8 - Rendiconto della Gestione</t>
  </si>
  <si>
    <t>EQUILIBRIO ECONOMICO-FINANZIARIO</t>
  </si>
  <si>
    <t>COMPETENZA</t>
  </si>
  <si>
    <t>Fondo di cassa all'inizio dell'esercizio</t>
  </si>
  <si>
    <t>AA) Recupero disavanzo di amministrazione esercizio precedente</t>
  </si>
  <si>
    <t>B) Entrate Titoli 1.00 - 2.00 - 3.00</t>
  </si>
  <si>
    <t xml:space="preserve">     di cui per estinzione anticipata di prestiti</t>
  </si>
  <si>
    <t>C) Entrate Titolo 4.02.06 - Contributi agli investimenti direttamente destinati al rimborso dei prestiti da amministrazioni pubbliche</t>
  </si>
  <si>
    <t>D)Spese Titolo 1.00 -  Spese correnti</t>
  </si>
  <si>
    <t xml:space="preserve">  </t>
  </si>
  <si>
    <t>DD) Fondo pluriennale vincolato di parte corrente (di spesa)</t>
  </si>
  <si>
    <t>F) Spese Titolo 4.00 -  Quote di capitale amm.to dei mutui e prestiti obbligazionari</t>
  </si>
  <si>
    <t xml:space="preserve">    di cui per estinzione anticipata di prestiti</t>
  </si>
  <si>
    <t xml:space="preserve"> G) Somma finale (G=A-AA+B+C-D-DD-E-F)</t>
  </si>
  <si>
    <t>H) Utilizzo avanzo di amministrazione per spese correnti</t>
  </si>
  <si>
    <t>M) Entrate da accensione di prestiti destinate a estinzione anticipata dei prestiti</t>
  </si>
  <si>
    <t>EQUILIBRIO DI PARTE CORRENTE</t>
  </si>
  <si>
    <t>O=G+H+I-L+M</t>
  </si>
  <si>
    <t>P) Utilizzo avanzo di amministrazione per spese di investimento</t>
  </si>
  <si>
    <t>R) Entrate Titoli 4.00-5.00-6.00</t>
  </si>
  <si>
    <t>U) Spese Titolo 2.00 - Spese in conto capitale</t>
  </si>
  <si>
    <t>V) Spese Titolo 3.01 per Acquisizioni di attività finanziarie</t>
  </si>
  <si>
    <t>EQUILIBRIO DI PARTE CAPITALE</t>
  </si>
  <si>
    <t>EQUILIBRIO FINALE</t>
  </si>
  <si>
    <t>C) Si tratta delle entrate in conto capitale relative ai soli contributi agli investimenti destinati al rimborso prestiti corrispondenti alla voce del piano dei conti finanziario con codifica E.4.02.06.00.000.</t>
  </si>
  <si>
    <t>E) Si tratta delle spese del titolo 2 per trasferimenti in conto capitale corrispondenti alla voce del piano dei conti finanziario con codifica U.2.04.00.00.000.</t>
  </si>
  <si>
    <t>a</t>
  </si>
  <si>
    <t>b</t>
  </si>
  <si>
    <t>c</t>
  </si>
  <si>
    <t>d</t>
  </si>
  <si>
    <t>Fondo ……..al 31/12/N-1</t>
  </si>
  <si>
    <t xml:space="preserve">Vincoli formalmente attribuiti dall'ente </t>
  </si>
  <si>
    <t xml:space="preserve">CONTO ECONOMICO </t>
  </si>
  <si>
    <t>riferimento</t>
  </si>
  <si>
    <t>art.2425 cc</t>
  </si>
  <si>
    <t>DM 26/4/95</t>
  </si>
  <si>
    <t>A) COMPONENTI POSITIVI DELLA GESTIONE</t>
  </si>
  <si>
    <t>Proventi da tributi</t>
  </si>
  <si>
    <t xml:space="preserve">Proventi da fondi perequativi </t>
  </si>
  <si>
    <t>Proventi da trasferimenti e contributi</t>
  </si>
  <si>
    <t>Proventi da trasferimenti correnti</t>
  </si>
  <si>
    <t>A5c</t>
  </si>
  <si>
    <t>Quota annuale di contributi agli investimenti</t>
  </si>
  <si>
    <t>E20c</t>
  </si>
  <si>
    <t>Contributi agli investimenti</t>
  </si>
  <si>
    <t>Ricavi delle vendite e prestazioni e proventi da servizi pubblici</t>
  </si>
  <si>
    <t>A1</t>
  </si>
  <si>
    <t>A1a</t>
  </si>
  <si>
    <t>Proventi derivanti dalla gestione dei beni</t>
  </si>
  <si>
    <t>Variazioni nelle rimanenze di prodotti in corso di lavorazione, etc. (+/-)</t>
  </si>
  <si>
    <t xml:space="preserve">A2 </t>
  </si>
  <si>
    <t>A2</t>
  </si>
  <si>
    <t>Variazione dei lavori in corso su ordinazione</t>
  </si>
  <si>
    <t>A3</t>
  </si>
  <si>
    <t>Incrementi di immobilizzazioni per lavori interni</t>
  </si>
  <si>
    <t>A4</t>
  </si>
  <si>
    <t>Altri ricavi e proventi diversi</t>
  </si>
  <si>
    <t>A5</t>
  </si>
  <si>
    <t>A5 a e b</t>
  </si>
  <si>
    <t>TOTALE COMPONENTI POSITIVI DELLA GESTIONE (A)</t>
  </si>
  <si>
    <t>B) COMPONENTI NEGATIVI DELLA GESTIONE</t>
  </si>
  <si>
    <t>Acquisto di materie prime e/o beni di consumo</t>
  </si>
  <si>
    <t>B6</t>
  </si>
  <si>
    <t xml:space="preserve">Prestazioni di servizi </t>
  </si>
  <si>
    <t>B7</t>
  </si>
  <si>
    <t>B8</t>
  </si>
  <si>
    <t>Trasferimenti e contributi</t>
  </si>
  <si>
    <t>Trasferimenti correnti</t>
  </si>
  <si>
    <t>Contributi agli investimenti ad Amministrazioni pubb.</t>
  </si>
  <si>
    <t>Contributi agli investimenti ad altri soggetti</t>
  </si>
  <si>
    <t>Personale</t>
  </si>
  <si>
    <t>B9</t>
  </si>
  <si>
    <t>Ammortamenti e svalutazioni</t>
  </si>
  <si>
    <t>B10</t>
  </si>
  <si>
    <t xml:space="preserve"> </t>
  </si>
  <si>
    <t>Ammortamenti di immobilizzazioni Immateriali</t>
  </si>
  <si>
    <t>B10a</t>
  </si>
  <si>
    <t>Ammortamenti di immobilizzazioni materiali</t>
  </si>
  <si>
    <t>B10b</t>
  </si>
  <si>
    <t>Altre svalutazioni delle immobilizzazioni</t>
  </si>
  <si>
    <t>B10c</t>
  </si>
  <si>
    <t>Svalutazione dei crediti</t>
  </si>
  <si>
    <t>B10d</t>
  </si>
  <si>
    <t>Variazioni nelle rimanenze di materie prime e/o beni di consumo (+/-)</t>
  </si>
  <si>
    <t>B11</t>
  </si>
  <si>
    <t>Accantonamenti per rischi</t>
  </si>
  <si>
    <t>B12</t>
  </si>
  <si>
    <t>Altri accantonamenti</t>
  </si>
  <si>
    <t>B13</t>
  </si>
  <si>
    <t>Oneri diversi di gestione</t>
  </si>
  <si>
    <t>B14</t>
  </si>
  <si>
    <t>TOTALE COMPONENTI NEGATIVI DELLA GESTIONE (B)</t>
  </si>
  <si>
    <t>DIFFERENZA FRA COMP. POSITIVI E NEGATIVI DELLA GESTIONE ( A-B)</t>
  </si>
  <si>
    <t>C) PROVENTI ED ONERI FINANZIARI</t>
  </si>
  <si>
    <t>Proventi finanziari</t>
  </si>
  <si>
    <t>Proventi da partecipazioni</t>
  </si>
  <si>
    <t>C15</t>
  </si>
  <si>
    <t>da società controllate</t>
  </si>
  <si>
    <t>da società partecipate</t>
  </si>
  <si>
    <t>da altri soggetti</t>
  </si>
  <si>
    <t>Altri proventi finanziari</t>
  </si>
  <si>
    <t>C16</t>
  </si>
  <si>
    <t>Totale proventi finanziari</t>
  </si>
  <si>
    <t>Oneri finanziari</t>
  </si>
  <si>
    <t>Interessi ed altri oneri finanziari</t>
  </si>
  <si>
    <t>C17</t>
  </si>
  <si>
    <t>Interessi passivi</t>
  </si>
  <si>
    <t>Altri oneri finanziari</t>
  </si>
  <si>
    <t>Totale oneri finanziari</t>
  </si>
  <si>
    <t xml:space="preserve">TOTALE PROVENTI ED ONERI FINANZIARI (C) </t>
  </si>
  <si>
    <t>D) RETTIFICHE DI VALORE ATTIVITA' FINANZIARIE</t>
  </si>
  <si>
    <t xml:space="preserve">Rivalutazioni </t>
  </si>
  <si>
    <t>D18</t>
  </si>
  <si>
    <t>Svalutazioni</t>
  </si>
  <si>
    <t>D19</t>
  </si>
  <si>
    <t>TOTALE RETTIFICHE (D)</t>
  </si>
  <si>
    <t>E) PROVENTI ED ONERI STRAORDINARI</t>
  </si>
  <si>
    <t>Proventi straordinari</t>
  </si>
  <si>
    <t>E20</t>
  </si>
  <si>
    <t>Proventi da trasferimenti in conto capitale</t>
  </si>
  <si>
    <t>Sopravvenienze attive e insussistenze del passivo</t>
  </si>
  <si>
    <t>E20b</t>
  </si>
  <si>
    <t>Plusvalenze patrimoniali</t>
  </si>
  <si>
    <t>e</t>
  </si>
  <si>
    <t>Altri proventi straordinari</t>
  </si>
  <si>
    <t>Totale proventi straordinari</t>
  </si>
  <si>
    <t>Oneri straordinari</t>
  </si>
  <si>
    <t>E21</t>
  </si>
  <si>
    <t>Trasferimenti in conto capitale</t>
  </si>
  <si>
    <t>Sopravvenienze passive e insussistenze dell'attivo</t>
  </si>
  <si>
    <t>E21b</t>
  </si>
  <si>
    <t>Minusvalenze patrimoniali</t>
  </si>
  <si>
    <t>E21a</t>
  </si>
  <si>
    <t xml:space="preserve">Altri oneri straordinari </t>
  </si>
  <si>
    <t>E21d</t>
  </si>
  <si>
    <t>Totale oneri straordinari</t>
  </si>
  <si>
    <t>TOTALE PROVENTI ED ONERI STRAORDINARI (E)</t>
  </si>
  <si>
    <t>RISULTATO PRIMA DELLE IMPOSTE  (A-B+C+D+E)</t>
  </si>
  <si>
    <t>RISULTATO DELL'ESERCIZIO</t>
  </si>
  <si>
    <t>(*)</t>
  </si>
  <si>
    <t>Per gli enti in contabilità finanziaria la voce si riferisce all'IRAP.</t>
  </si>
  <si>
    <r>
      <t>Proventi da permessi di costruire</t>
    </r>
    <r>
      <rPr>
        <b/>
        <i/>
        <sz val="11"/>
        <rFont val="Calibri"/>
        <family val="2"/>
      </rPr>
      <t xml:space="preserve"> </t>
    </r>
  </si>
  <si>
    <t>STATO PATRIMONIALE (ATTIVO)</t>
  </si>
  <si>
    <t>art.2424 CC</t>
  </si>
  <si>
    <t>A) CREDITI vs.LO STATO ED ALTRE AMMINISTRAZIONI PUBBLICHE PER LA PARTECIPAZIONE AL FONDO DI DOTAZIONE</t>
  </si>
  <si>
    <t>A</t>
  </si>
  <si>
    <t>TOTALE CREDITI vs PARTECIPANTI (A)</t>
  </si>
  <si>
    <t>B) IMMOBILIZZAZIONI</t>
  </si>
  <si>
    <t>I</t>
  </si>
  <si>
    <t>Immobilizzazioni immateriali</t>
  </si>
  <si>
    <t>BI</t>
  </si>
  <si>
    <t>Costi di impianto e di ampliamento</t>
  </si>
  <si>
    <t>BI1</t>
  </si>
  <si>
    <t>Costi di ricerca sviluppo e pubblicità</t>
  </si>
  <si>
    <t>BI2</t>
  </si>
  <si>
    <t>Diritti di brevetto ed utilizzazione opere dell'ingegno</t>
  </si>
  <si>
    <t>BI3</t>
  </si>
  <si>
    <t>Concessioni, licenze, marchi e diritti simile</t>
  </si>
  <si>
    <t>BI4</t>
  </si>
  <si>
    <t>Avviamento</t>
  </si>
  <si>
    <t>BI5</t>
  </si>
  <si>
    <t>Immobilizzazioni in corso ed acconti</t>
  </si>
  <si>
    <t>BI6</t>
  </si>
  <si>
    <t>Altre</t>
  </si>
  <si>
    <t>BI7</t>
  </si>
  <si>
    <t>Totale immobilizzazioni immateriali</t>
  </si>
  <si>
    <t>II</t>
  </si>
  <si>
    <t>Beni demaniali</t>
  </si>
  <si>
    <t>1.1</t>
  </si>
  <si>
    <t>Terreni</t>
  </si>
  <si>
    <t>1.2</t>
  </si>
  <si>
    <t>Fabbricati</t>
  </si>
  <si>
    <t>1.3</t>
  </si>
  <si>
    <t>Infrastrutture</t>
  </si>
  <si>
    <t>1.9</t>
  </si>
  <si>
    <t>Altri beni demaniali</t>
  </si>
  <si>
    <t>III</t>
  </si>
  <si>
    <t>2.1</t>
  </si>
  <si>
    <t xml:space="preserve">Terreni </t>
  </si>
  <si>
    <t>BII1</t>
  </si>
  <si>
    <t>di cui in leasing finanziario</t>
  </si>
  <si>
    <t>2.2</t>
  </si>
  <si>
    <t>2.3</t>
  </si>
  <si>
    <t>Impianti e macchinari</t>
  </si>
  <si>
    <t>BII2</t>
  </si>
  <si>
    <t>2.4</t>
  </si>
  <si>
    <t>Attrezzature industriali e commerciali</t>
  </si>
  <si>
    <t>BII3</t>
  </si>
  <si>
    <t>2.5</t>
  </si>
  <si>
    <t xml:space="preserve">Mezzi di trasporto </t>
  </si>
  <si>
    <t>2.6</t>
  </si>
  <si>
    <t>Macchine per ufficio e hardware</t>
  </si>
  <si>
    <t>2.7</t>
  </si>
  <si>
    <t>Mobili e arredi</t>
  </si>
  <si>
    <t>2.8</t>
  </si>
  <si>
    <t>2.9</t>
  </si>
  <si>
    <t>Diritti reali di godimento</t>
  </si>
  <si>
    <t>Altri beni materiali</t>
  </si>
  <si>
    <t>BII5</t>
  </si>
  <si>
    <t>Totale immobilizzazioni materiali</t>
  </si>
  <si>
    <t>IV</t>
  </si>
  <si>
    <t xml:space="preserve">Partecipazioni in </t>
  </si>
  <si>
    <t>BIII1</t>
  </si>
  <si>
    <t>imprese controllate</t>
  </si>
  <si>
    <t>BIII1a</t>
  </si>
  <si>
    <t>imprese partecipate</t>
  </si>
  <si>
    <t>BIII1b</t>
  </si>
  <si>
    <t>altri soggetti</t>
  </si>
  <si>
    <t>Crediti verso</t>
  </si>
  <si>
    <t>BIII2</t>
  </si>
  <si>
    <t>altre amministrazioni pubbliche</t>
  </si>
  <si>
    <t>BIII2a</t>
  </si>
  <si>
    <t>imprese  partecipate</t>
  </si>
  <si>
    <t>BIII2b</t>
  </si>
  <si>
    <t xml:space="preserve">altri soggetti </t>
  </si>
  <si>
    <t>BIII2c BIII2d</t>
  </si>
  <si>
    <t>BIII2d</t>
  </si>
  <si>
    <t>Altri titoli</t>
  </si>
  <si>
    <t>BIII3</t>
  </si>
  <si>
    <t>Totale immobilizzazioni finanziarie</t>
  </si>
  <si>
    <t>TOTALE IMMOBILIZZAZIONI (B)</t>
  </si>
  <si>
    <t>C) ATTIVO CIRCOLANTE</t>
  </si>
  <si>
    <t>Rimanenze</t>
  </si>
  <si>
    <t>CI</t>
  </si>
  <si>
    <t>Totale rimanenze</t>
  </si>
  <si>
    <t>Crediti di natura tributaria</t>
  </si>
  <si>
    <t>Crediti da tributi destinati al finanziamento della sanità</t>
  </si>
  <si>
    <t>Altri crediti da tributi</t>
  </si>
  <si>
    <t>Crediti da Fondi perequativi</t>
  </si>
  <si>
    <t>Crediti per trasferimenti e contributi</t>
  </si>
  <si>
    <t>verso amministrazioni pubbliche</t>
  </si>
  <si>
    <t>CII2</t>
  </si>
  <si>
    <t>CII3</t>
  </si>
  <si>
    <t>verso altri soggetti</t>
  </si>
  <si>
    <t>Verso clienti ed utenti</t>
  </si>
  <si>
    <t>CII1</t>
  </si>
  <si>
    <t xml:space="preserve">Altri Crediti </t>
  </si>
  <si>
    <t>CII5</t>
  </si>
  <si>
    <t>verso l'erario</t>
  </si>
  <si>
    <t>per attività svolta per c/terzi</t>
  </si>
  <si>
    <t>altri</t>
  </si>
  <si>
    <t>Totale crediti</t>
  </si>
  <si>
    <t>Attività finanziarie che non costituiscono immobilizzi</t>
  </si>
  <si>
    <t>Partecipazioni</t>
  </si>
  <si>
    <t>CIII1,2,3,4,5</t>
  </si>
  <si>
    <t>CIII1,2,3</t>
  </si>
  <si>
    <t>CIII6</t>
  </si>
  <si>
    <t>CIII5</t>
  </si>
  <si>
    <t>Totale attività finanziarie che non costituiscono immobilizzi</t>
  </si>
  <si>
    <t>Disponibilità liquide</t>
  </si>
  <si>
    <t>Conto di tesoreria</t>
  </si>
  <si>
    <t>Istituto tesoriere</t>
  </si>
  <si>
    <t>CIV1a</t>
  </si>
  <si>
    <t>presso Banca d'Italia</t>
  </si>
  <si>
    <t>Altri depositi bancari e postali</t>
  </si>
  <si>
    <t>CIV1</t>
  </si>
  <si>
    <t>CIV1b e CIV1c</t>
  </si>
  <si>
    <t>Denaro e valori in cassa</t>
  </si>
  <si>
    <t>CIV2 e CIV3</t>
  </si>
  <si>
    <t>Altri conti presso la tesoreria statale intestati all'ente</t>
  </si>
  <si>
    <t>TOTALE ATTIVO CIRCOLANTE (C)</t>
  </si>
  <si>
    <t>D) RATEI E RISCONTI</t>
  </si>
  <si>
    <t xml:space="preserve">Ratei attivi </t>
  </si>
  <si>
    <t>D</t>
  </si>
  <si>
    <t>Risconti attivi</t>
  </si>
  <si>
    <t>TOTALE RATEI E RISCONTI  (D)</t>
  </si>
  <si>
    <t>TOTALE DELL'ATTIVO (A+B+C+D)</t>
  </si>
  <si>
    <t>(1) con separata indicazione degli importi esigibili entro l'esercizio successivo.</t>
  </si>
  <si>
    <t>(2) con separata indicazione degli importi esigibili oltre l'esercizio successivo.</t>
  </si>
  <si>
    <t>(3) con separata indicazione degli importi relativi a beni indisponibili.</t>
  </si>
  <si>
    <t>STATO PATRIMONIALE (PASSIVO)</t>
  </si>
  <si>
    <t>A) PATRIMONIO NETTO</t>
  </si>
  <si>
    <t>Fondo di dotazione</t>
  </si>
  <si>
    <t>AI</t>
  </si>
  <si>
    <t xml:space="preserve">Riserve </t>
  </si>
  <si>
    <t>da risultato economico di esercizi precedenti</t>
  </si>
  <si>
    <t>AIV, AV, AVI, AVII, AVII</t>
  </si>
  <si>
    <t>da capitale</t>
  </si>
  <si>
    <t>AII, AIII</t>
  </si>
  <si>
    <t>da permessi di costruire</t>
  </si>
  <si>
    <t>Risultato economico dell'esercizio</t>
  </si>
  <si>
    <t>AIX</t>
  </si>
  <si>
    <t>TOTALE PATRIMONIO NETTO (A)</t>
  </si>
  <si>
    <t>B) FONDI PER RISCHI ED ONERI</t>
  </si>
  <si>
    <t>Per trattamento di quiescenza</t>
  </si>
  <si>
    <t>B1</t>
  </si>
  <si>
    <t>Per imposte</t>
  </si>
  <si>
    <t>B2</t>
  </si>
  <si>
    <t>Altri</t>
  </si>
  <si>
    <t>B3</t>
  </si>
  <si>
    <t>TOTALE FONDI RISCHI ED ONERI (B)</t>
  </si>
  <si>
    <t>C)TRATTAMENTO DI FINE RAPPORTO</t>
  </si>
  <si>
    <t>C</t>
  </si>
  <si>
    <t>TOTALE T.F.R. (C)</t>
  </si>
  <si>
    <t>Debiti da finanziamento</t>
  </si>
  <si>
    <t xml:space="preserve">a </t>
  </si>
  <si>
    <t>prestiti obbligazionari</t>
  </si>
  <si>
    <t>D1e D2</t>
  </si>
  <si>
    <t>D1</t>
  </si>
  <si>
    <t>v/ altre amministrazioni pubbliche</t>
  </si>
  <si>
    <t>verso banche e tesoriere</t>
  </si>
  <si>
    <t>D4</t>
  </si>
  <si>
    <t>D3 e D4</t>
  </si>
  <si>
    <t>verso altri finanziatori</t>
  </si>
  <si>
    <t>D5</t>
  </si>
  <si>
    <t>Debiti verso fornitori</t>
  </si>
  <si>
    <t>D7</t>
  </si>
  <si>
    <t>D6</t>
  </si>
  <si>
    <t>Acconti</t>
  </si>
  <si>
    <t>Debiti per trasferimenti e contributi</t>
  </si>
  <si>
    <t>enti finanziati dal servizio sanitario nazionale</t>
  </si>
  <si>
    <t>D9</t>
  </si>
  <si>
    <t>D8</t>
  </si>
  <si>
    <t>D10</t>
  </si>
  <si>
    <t xml:space="preserve">Altri debiti </t>
  </si>
  <si>
    <t>D12,D13,D14</t>
  </si>
  <si>
    <t>D11,D12,D13</t>
  </si>
  <si>
    <t>tributari</t>
  </si>
  <si>
    <t>verso istituti di previdenza e sicurezza sociale</t>
  </si>
  <si>
    <t>TOTALE DEBITI ( D)</t>
  </si>
  <si>
    <t>E) RATEI E RISCONTI E CONTRIBUTI AGLI INVESTIMENTI</t>
  </si>
  <si>
    <t xml:space="preserve">Ratei passivi </t>
  </si>
  <si>
    <t>E</t>
  </si>
  <si>
    <t>Risconti passivi</t>
  </si>
  <si>
    <t>Concessioni pluriennali</t>
  </si>
  <si>
    <t>Altri risconti passivi</t>
  </si>
  <si>
    <t>TOTALE RATEI E RISCONTI (E)</t>
  </si>
  <si>
    <t>TOTALE DEL PASSIVO (A+B+C+D+E)</t>
  </si>
  <si>
    <t>CONTI D'ORDINE</t>
  </si>
  <si>
    <t>5) Beni di terzi in uso</t>
  </si>
  <si>
    <t>6) Beni dati in uso a terzi</t>
  </si>
  <si>
    <t>7) Garanzie prestate a amministrazioni pubbliche</t>
  </si>
  <si>
    <t>8) Garanzie prestate a imprese controllate</t>
  </si>
  <si>
    <t>9) Garanzie prestate a imprese partecipate</t>
  </si>
  <si>
    <t xml:space="preserve">10) Garanzie prestate a altre imprese </t>
  </si>
  <si>
    <t>TOTALE CONTI D'ORDINE</t>
  </si>
  <si>
    <t>(1) con separata indicazione degli importi esigibili oltre l'esercizio successivo</t>
  </si>
  <si>
    <t>(2) Non comprende i debiti derivanti dall'attività di sostituto di imposta. I debiti derivanti da tale attività sono considerati nelle voci 5 a) e b)</t>
  </si>
  <si>
    <t>Totale parte vincolata (C)</t>
  </si>
  <si>
    <t>ACCERTAMENTI ASSUNTI NELL'ESERCIZIO DI RIFERIMENTO E NEGLI ESERCIZI PRECEDENTI IMPUTATI ALL'ANNO SUCCESSIVO CUI SI RIFERISCE IL RENDICONTO E SEGUENTI</t>
  </si>
  <si>
    <t>TITOLI E TIPOLOGIE DI ENTRATA</t>
  </si>
  <si>
    <t>Anno successivo a quello cui si riferisce il rendiconto</t>
  </si>
  <si>
    <t>Secondo anno successivo a quello cui si riferisce il rendiconto</t>
  </si>
  <si>
    <t>Anni successivi</t>
  </si>
  <si>
    <t>Previsioni di competenza del bilancio pluriennale</t>
  </si>
  <si>
    <t xml:space="preserve">Accertamenti </t>
  </si>
  <si>
    <t xml:space="preserve">Accertamenti  </t>
  </si>
  <si>
    <t>TITOLO 1 - Entrate correnti di natura tributaria, contributiva e perequativa</t>
  </si>
  <si>
    <t>10101</t>
  </si>
  <si>
    <t>10301</t>
  </si>
  <si>
    <t>Tipologia 301 - Fondi perequativi da Amministrazioni Centrali</t>
  </si>
  <si>
    <t>10302</t>
  </si>
  <si>
    <t>Totale TITOLO 1</t>
  </si>
  <si>
    <t>TITOLO 2 - Trasferimenti correnti</t>
  </si>
  <si>
    <t>20101</t>
  </si>
  <si>
    <t>Tipologia 101 - Trasferimenti correnti da Amministrazioni pubbliche</t>
  </si>
  <si>
    <t>20102</t>
  </si>
  <si>
    <t>Tipologia 102 - Trasferimenti correnti da Famiglie</t>
  </si>
  <si>
    <t>20103</t>
  </si>
  <si>
    <t>Tipologia 103 - Trasferimenti correnti da Imprese</t>
  </si>
  <si>
    <t>20104</t>
  </si>
  <si>
    <t>Tipologia 104 - Trasferimenti correnti da Istituzioni Sociali Private</t>
  </si>
  <si>
    <t>20105</t>
  </si>
  <si>
    <t>Tipologia 105 - Trasferimenti correnti dall'Unione europea e dal Resto del Mondo</t>
  </si>
  <si>
    <t>Totale TITOLO 2</t>
  </si>
  <si>
    <t>TITOLO 3 - Entrate extratributarie</t>
  </si>
  <si>
    <t>30100</t>
  </si>
  <si>
    <t>Tipologia 100 - Vendita di beni e servizi e proventi derivanti dalla gestione dei beni</t>
  </si>
  <si>
    <t>30200</t>
  </si>
  <si>
    <t>Tipologia 200 - Proventi derivanti dall'attività di controllo e repressione delle irregolarità e degli illeciti</t>
  </si>
  <si>
    <t>30300</t>
  </si>
  <si>
    <t>Tipologia 300 - Interessi attivi</t>
  </si>
  <si>
    <t>30400</t>
  </si>
  <si>
    <t>Tipologia 400 - Altre entrate da redditi da capitale</t>
  </si>
  <si>
    <t>30500</t>
  </si>
  <si>
    <t>Tipologia 500 - Rimborsi e altre entrate correnti</t>
  </si>
  <si>
    <t>Totale TITOLO 3</t>
  </si>
  <si>
    <t>TITOLO 4 - Entrate in conto capitale</t>
  </si>
  <si>
    <t>40100</t>
  </si>
  <si>
    <t>Tipologia 100 - Tributi in conto capitale</t>
  </si>
  <si>
    <t>Tipologia 200 - Contributi agli investimenti</t>
  </si>
  <si>
    <t>Tipologia 400 - Entrate da alienazione di beni materiali e immateriali</t>
  </si>
  <si>
    <t>Tipologia 500 - Altre entrate in conto capitale</t>
  </si>
  <si>
    <t>Totale TITOLO 4</t>
  </si>
  <si>
    <t>TITOLO 5 - Entrate da riduzione di attività finanziarie</t>
  </si>
  <si>
    <t>Tipologia 100 - Alienazione di attività finanziarie</t>
  </si>
  <si>
    <t>Totale TITOLO 5</t>
  </si>
  <si>
    <t>TITOLO 6 - Accensione prestiti</t>
  </si>
  <si>
    <t>Tipologia 100 - Emissione di titoli obbligazionari</t>
  </si>
  <si>
    <t>Tipologia 200 - Accensione Prestiti a breve termine</t>
  </si>
  <si>
    <t>Tipologia 300 - Accensione Mutui e altri finanziamenti a medio lungo termine</t>
  </si>
  <si>
    <t>Tipologia 400 - Altre forme di indebitamento</t>
  </si>
  <si>
    <t>Totale TITOLO 6</t>
  </si>
  <si>
    <t>TITOLO 9 - Entrate per conto terzi e partite di giro</t>
  </si>
  <si>
    <t>Tipologia 100 - Entrate per partite di giro</t>
  </si>
  <si>
    <t>Tipologia 200 - Entrate per conto terzi</t>
  </si>
  <si>
    <t>Totale TITOLO 9</t>
  </si>
  <si>
    <t>TOTALE ACCERTAMENTI</t>
  </si>
  <si>
    <r>
      <t xml:space="preserve">Tipologia 302 - Fondi perequativi dalla Regione o Provincia autonoma </t>
    </r>
    <r>
      <rPr>
        <i/>
        <sz val="11"/>
        <rFont val="Calibri"/>
        <family val="2"/>
      </rPr>
      <t>(solo per Enti locali)</t>
    </r>
  </si>
  <si>
    <t>IMPEGNI ASSUNTI NELL'ESERCIZIO DI RIFERIMENTO E NEGLI ESERCIZI PRECEDENTI IMPUTATI ALL'ANNO SUCCESSIVO CUI SI RIFERISCE IL RENDICONTO E SEGUENTI</t>
  </si>
  <si>
    <t>TITOLI E MACROAGGREGATI DI SPESA</t>
  </si>
  <si>
    <t>Impegni</t>
  </si>
  <si>
    <t>TITOLO 1 - Spese correnti</t>
  </si>
  <si>
    <t>Redditi da lavoro dipendente</t>
  </si>
  <si>
    <t>Imposte e tasse a carico dell'ente</t>
  </si>
  <si>
    <t>Acquisto di beni e servizi</t>
  </si>
  <si>
    <t>Altre spese per redditi da capitale</t>
  </si>
  <si>
    <t>Altre spese correnti</t>
  </si>
  <si>
    <t>TITOLO 2 - Spese in conto capitale</t>
  </si>
  <si>
    <t>Tributi in conto capitale a carico dell'ente</t>
  </si>
  <si>
    <t>Altre spese in conto capitale</t>
  </si>
  <si>
    <t>TITOLO 3 - Spese per incremento di attività finanziarie</t>
  </si>
  <si>
    <t>Acquisizioni di attività finanziarie</t>
  </si>
  <si>
    <t>Altre spese per incremento di attività finanziarie</t>
  </si>
  <si>
    <t>TITOLO 4 - Rimborso di prestiti</t>
  </si>
  <si>
    <t>L) Entrate di parte corrente destinate a spese di investimento in base a specifiche disposizioni di legge o dei principi contabili</t>
  </si>
  <si>
    <t>X1) Spese Titolo 3.02 per Concessione crediti di breve termine</t>
  </si>
  <si>
    <t>X2) Spese Titolo 3.03 per Concessione crediti di medio-lungo termine</t>
  </si>
  <si>
    <t>Y) Spese Titolo 3.04 per Altre spese per acquisizioni di attività finanziarie</t>
  </si>
  <si>
    <t>W = O+Z+S1+S2+T-X1-X2-Y</t>
  </si>
  <si>
    <t>S1) Si tratta delle entrate del titolo 5 limitatamente alle riscossione crediti di breve termine corrispondenti alla voce del piano dei conti finanziario con codifica E.5.02.00.00.000.</t>
  </si>
  <si>
    <t>S2) Si tratta delle entrate del titolo 5 limitatamente alle riscossione crediti di medio-lungo termine corrispondenti alla voce del piano dei conti finanziario con codifica E.5.03.00.00.000.</t>
  </si>
  <si>
    <t>T) Si tratta delle entrate del titolo 5 limitatamente alle altre entrate per riduzione di attività finanziarie corrispondenti alla voce del piano dei conti finanziario con codifica E.5.04.00.00.000.</t>
  </si>
  <si>
    <t>X1) Si tratta delle spese del titolo 3 limitatamente alle concessione crediti di breve termine corrispondenti alla voce del piano dei conti finanziario con codifica U.3.02.00.00.000.</t>
  </si>
  <si>
    <t>X2) Si tratta delle spese del titolo 3 limitatamente alle concessione crediti di medio-lungo termine corrispondenti alla voce del piano dei conti finanziario con codifica U.3.03.00.00.000.</t>
  </si>
  <si>
    <t>Y) Si tratta delle spese del titolo 3 limitatamente alle altre spese per incremento di attività finanziarie corrispondenti alla voce del piano dei conti finanziario con codifica U.3.04.00.00.000.</t>
  </si>
  <si>
    <t>COMPETENZA (ACCERTAMENTI E IMPEGNI IMPUTATI ALL'ESERCIZIO)</t>
  </si>
  <si>
    <t>A) Fondo pluriennale vincolato per spese correnti iscritto in entrata</t>
  </si>
  <si>
    <t>ALTRE POSTE DIFFERENZIALI, PER ECCEZIONI PREVISTE DA NORME DI LEGGE E DAI PRINCIPI CONTABILI, CHE  HANNO EFFETTO SULL’EQUILIBRIO  EX ARTICOLO 162, COMMA 6,  DEL TESTO UNICO DELLE LEGGI SULL’ORDINAMENTO DEGLI ENTI LOCALI</t>
  </si>
  <si>
    <t>I) Entrate di parte capitale destinate a spese correnti in base a specifiche disposizioni di legge o dei principi contabili</t>
  </si>
  <si>
    <t>Q) Fondo pluriennale vincolato per spese in conto capitale iscritto in entrata</t>
  </si>
  <si>
    <t>T) Entrate Titolo 5.04 relative a Altre entrate per riduzione di attività finanziarie</t>
  </si>
  <si>
    <t>E) Spese Titolo 2.04 - Altri trasferimenti in conto capitale</t>
  </si>
  <si>
    <t>Z = P+Q+R-C-I-S1-S2-T+L-M-U-UU-V+E</t>
  </si>
  <si>
    <t>T) Entrate Titolo 5.04 relative a Altre entrate per riduzioni di attività finanziarie</t>
  </si>
  <si>
    <t>A) Indicare l'importo  iscritto in entrata del  conto del bilancio alla corrispondente voce riguardante il fondo pluriennale vincolato.</t>
  </si>
  <si>
    <t xml:space="preserve">DD) Indicare l'importo complessivo delle voci relative al corrispondente  fondo pluriennale vincolato risultante in spesa del conto del bilancio </t>
  </si>
  <si>
    <t>Q) Indicare l'importo  iscritto in entrata del  conto del bilancio alla corrispondente voce riguardante il fondo pluriennale vincolato.</t>
  </si>
  <si>
    <t xml:space="preserve">UU) Indicare l'importo complessivo delle voci relative al corrispondente  fondo pluriennale vincolato risultante in spesa del conto del bilancio </t>
  </si>
  <si>
    <t>Stanzimento Attuale Articolo 1/1/2 - Fondi Vincolati (Fondi Pluriennale Vincolato per spese correnti)</t>
  </si>
  <si>
    <t>Accertamenti su Articoli di Entrata Titolo 1-2-3</t>
  </si>
  <si>
    <t>Accertamenti su Articoli del Titolo 4, Tipologia 200, Categoria 600</t>
  </si>
  <si>
    <t>Impegni su Articoli di Spesa Titolo 1</t>
  </si>
  <si>
    <t>Impegni su Articoli di Spesa Titolo 2 Macroaggregato 204</t>
  </si>
  <si>
    <t>Impegni su Articoli di Spesa Titolo 4</t>
  </si>
  <si>
    <t>Stanzimento Attuale Articolo 1/1/3 - Fondi Vincolati (Fondi Pluriennale Vincolato per spese correnti)</t>
  </si>
  <si>
    <t>Accertamenti su Articoli di Entrata Titolo 4-5-6</t>
  </si>
  <si>
    <t>Accertamenti su Articoli del Titolo 5, Tipologia 200</t>
  </si>
  <si>
    <t>Accertamenti su Articoli del Titolo 5, Tipologia 300</t>
  </si>
  <si>
    <t>Impegni su Articoli di Spesa Titolo 2</t>
  </si>
  <si>
    <t>Impegni su Articoli di Spesa Titolo 3, Macroaggregato 301</t>
  </si>
  <si>
    <t>Impegni su Articoli di Spesa Titolo 3, Macroaggregato 302</t>
  </si>
  <si>
    <t>Impegni su Articoli di Spesa Titolo 3, Macroaggregato 303</t>
  </si>
  <si>
    <t>Accertamenti su Articoli del Titolo 5, Tipologia 400</t>
  </si>
  <si>
    <t>Allegato n. 8 - Rendiconto della gestione</t>
  </si>
  <si>
    <t>Anno</t>
  </si>
  <si>
    <t>Anno - 1</t>
  </si>
  <si>
    <t>Ricavi della vendita di beni</t>
  </si>
  <si>
    <t>Ricavi e proventi dalla prestazione di servizi</t>
  </si>
  <si>
    <t>E22</t>
  </si>
  <si>
    <t>E23</t>
  </si>
  <si>
    <t>2.99</t>
  </si>
  <si>
    <t>Totale disponibilità liquide</t>
  </si>
  <si>
    <t>da altre amministrazioni pubbliche</t>
  </si>
  <si>
    <t>Allegato n.8</t>
  </si>
  <si>
    <t>Allegato a) Risultato di amministrazione</t>
  </si>
  <si>
    <t>Vincoli derivanti da leggi e dai principi contabili</t>
  </si>
  <si>
    <t>Vincoli derivanti da trasferimenti</t>
  </si>
  <si>
    <t xml:space="preserve">Vincoli derivanti dalla contrazione di mutui </t>
  </si>
  <si>
    <t xml:space="preserve">Altri vincoli </t>
  </si>
  <si>
    <t>Parte destinata agli investimenti</t>
  </si>
  <si>
    <t>Totale parte disponibile (E=A-B-C-D)</t>
  </si>
  <si>
    <t>Totale parte destinata agli investimenti (D)</t>
  </si>
  <si>
    <t>= Fondo Cassa + Reversali - Mandati</t>
  </si>
  <si>
    <t>= Fondo Cassa + Reversali - Mandati - Pagamenti per azioni esecutive non regolarizzate</t>
  </si>
  <si>
    <t>= Totale Parte Accantonata</t>
  </si>
  <si>
    <t>= Totale Parte Vincolata</t>
  </si>
  <si>
    <t>= Risultato di Amministrazione - Parte Accantonata - Parte Vincolata - Totale Investimenti</t>
  </si>
  <si>
    <t>PROSPETTO DIMOSTRATIVO DEL RISULTATO DI AMMINISTRAZIONE (Anno XXXX)</t>
  </si>
  <si>
    <t>Fondo cassa al 1° gennaio XXXX</t>
  </si>
  <si>
    <t>SALDO DI CASSA AL 31 DICEMBRE XXXX</t>
  </si>
  <si>
    <t>FONDO DI CASSA AL 31 DICEMBRE XXXX</t>
  </si>
  <si>
    <t>PAGAMENTI per azioni esecutive non regolarizzate al 31 dicembre XXXX</t>
  </si>
  <si>
    <t>(1) Stanziamento Attuale Fondo Pluriennale Vincolato su Articoli di Spesa del Titolo 1</t>
  </si>
  <si>
    <t>(1) Stanziamento Attuale Fondo Pluriennale Vincolato su Articoli di Spesa del Titolo 2</t>
  </si>
  <si>
    <t>(2) = Fondo Cassa + Residui Attivi - Residui Passivi - FPV Spesa Titolo 1 - FPV Spesa Titolo 2</t>
  </si>
  <si>
    <t>RISULTATO DI AMMINISTRAZIONE AL 31 DICEMBRE XXXX</t>
  </si>
  <si>
    <r>
      <t xml:space="preserve">Composizione del risultato di amministrazione </t>
    </r>
    <r>
      <rPr>
        <b/>
        <sz val="11"/>
        <rFont val="Calibri"/>
        <family val="2"/>
      </rPr>
      <t xml:space="preserve"> al 31 dicembre XXXX: </t>
    </r>
  </si>
  <si>
    <t>(3)</t>
  </si>
  <si>
    <t>Fondo crediti di dubbia esigibilità al 31/12/XXXX</t>
  </si>
  <si>
    <t>Accantonamento residui perenti al 31/12/XXXX (solo per le regioni)</t>
  </si>
  <si>
    <t>(6)</t>
  </si>
  <si>
    <t>Se E è negativo, tale importo è iscritto tra le spese del bilancio di previsione  come disavanzo da ripianare</t>
  </si>
  <si>
    <t>(1) Indicare l'importo del fondo pluriennale vincolato  risultante dal conto del bilancio (in spesa).</t>
  </si>
  <si>
    <t>(2) Se negativo, le regioni indicano in nota la quota del disavanzo corrispondente al debito autorizzato e non contratto, distintamente da quella derivante dalla gestione ordinaria.</t>
  </si>
  <si>
    <t>(3) Non comprende il fondo pluriennale vincolato.</t>
  </si>
  <si>
    <t xml:space="preserve">(4) Indicare l'importo del  Fondo crediti di dubbia esigibilità risultante dall'allegato 8 c) </t>
  </si>
  <si>
    <t>(6) In caso di risultato negativo, le regioni indicano in nota la quota del disavanzo corrispondente al debito autorizzato e non contratto, distintamente da quella derivante dalla gestione ordinaria e iscrivono nel passivo del bilancio di previsione N l'importo di cui alla lettera E, distinduendo le due componenti del disavanzo. A decorrere dal 2016 si fa riferimento all'ammontare del debito autorizzato alla data del 31 dicembre 2015.</t>
  </si>
  <si>
    <t>(5) Solo per le regioni Indicare l'importo dell'accantonamento per residui perenti al 31 dicembre</t>
  </si>
  <si>
    <t>Allegato f)  al Rendiconto - Accertamenti pluriennali</t>
  </si>
  <si>
    <t xml:space="preserve">Previsioni di competenza </t>
  </si>
  <si>
    <t>Tipologia 101 - Imposte tasse e proventi assimilati</t>
  </si>
  <si>
    <r>
      <t xml:space="preserve">Tipologia 102 - Tributi destinati al finanziamento della sanità </t>
    </r>
    <r>
      <rPr>
        <i/>
        <sz val="11"/>
        <rFont val="Calibri"/>
        <family val="2"/>
      </rPr>
      <t>(solo per le Regioni</t>
    </r>
    <r>
      <rPr>
        <sz val="11"/>
        <rFont val="Calibri"/>
        <family val="2"/>
      </rPr>
      <t>)</t>
    </r>
  </si>
  <si>
    <r>
      <t xml:space="preserve">Tipologia 103- Tributi devoluti e regolati alle autonomie speciali </t>
    </r>
    <r>
      <rPr>
        <i/>
        <sz val="11"/>
        <rFont val="Calibri"/>
        <family val="2"/>
      </rPr>
      <t>(solo per le Regioni)</t>
    </r>
  </si>
  <si>
    <t>Tipologia 104 - Compartecipazioni di tributi</t>
  </si>
  <si>
    <t>Tipologia 300 - Altri trasferimenti in conto capitale</t>
  </si>
  <si>
    <t>Tipologia 200 - Riscossione  crediti di breve termine</t>
  </si>
  <si>
    <t>Tipologia 300 - Riscossione  crediti di medio e lungo termine</t>
  </si>
  <si>
    <t>Tipologia 400 - Altre entrate per riduzione di attività finanziarie</t>
  </si>
  <si>
    <t>Allegato g)  al Rendiconto - Impegni pluriennali</t>
  </si>
  <si>
    <t>Previsioni di competenza</t>
  </si>
  <si>
    <t>Rimborsi e poste correttive delle entrate</t>
  </si>
  <si>
    <t>Investimenti fissi lordi e acquisto di terreni</t>
  </si>
  <si>
    <t>Altri trasferimenti in conto capitale</t>
  </si>
  <si>
    <t>Concessione crediti di breve termine</t>
  </si>
  <si>
    <t>Concessione crediti di medio-lungo termine</t>
  </si>
  <si>
    <t>TITOLO 5 - Chiusura Anticipazioni ricevute da istituto tesoriere/cassiere</t>
  </si>
  <si>
    <t>Chiusura Anticipazioni ricevute da istituto tesoriere/cassiere</t>
  </si>
  <si>
    <t>a) Stanziamento Attuale Anno+1
b) Accertamenti Pluriennali Anno+1
c) Stanziamento Attuale Anno+2
d) Accertamenti Pluriennali Anno+2
e) Accertamenti Pluriennali Anno+3/…/Anno+n</t>
  </si>
  <si>
    <t>a) Stanziamento Attuale Anno+1
b) Impegni Pluriennali Anno+1
c) Stanziamento Attuale Anno+2
d) Impegni Pluriennali Anno+2
e) Impegni Pluriennali Anno+3/…/Anno+n</t>
  </si>
  <si>
    <t>Fondo di Cassa al 1° Gennaio (letto dalla Scheda Ente)</t>
  </si>
  <si>
    <r>
      <t>Reversali a Residuo | Reversali a Competenza |</t>
    </r>
    <r>
      <rPr>
        <b/>
        <i/>
        <sz val="10"/>
        <color indexed="8"/>
        <rFont val="Calibri"/>
        <family val="2"/>
      </rPr>
      <t xml:space="preserve"> = Totale</t>
    </r>
  </si>
  <si>
    <r>
      <t xml:space="preserve">Mandati a Residuo | Mandati a Competenza | </t>
    </r>
    <r>
      <rPr>
        <b/>
        <i/>
        <sz val="10"/>
        <color indexed="8"/>
        <rFont val="Calibri"/>
        <family val="2"/>
      </rPr>
      <t>= Totale</t>
    </r>
  </si>
  <si>
    <t>= Differenza + Riscossioni da regolarizzare - Pagamenti da regolarizzare - Pagamenti azioni esecutive</t>
  </si>
  <si>
    <t>= Fondo di cassa al 31 dicembre</t>
  </si>
  <si>
    <t>= Fondo di cassa al 31 dicembre - (-) + (+)</t>
  </si>
  <si>
    <t>= A-AA+B+C-D-DD-E-F</t>
  </si>
  <si>
    <t>= G+H+I-L+M</t>
  </si>
  <si>
    <t>= P+Q+R-C-I-S1-S2-T+L-M-U-UU-V+E</t>
  </si>
  <si>
    <t>= O+Z+S1+S2+T-X1-X2-Y</t>
  </si>
  <si>
    <r>
      <t xml:space="preserve">Reversali a Residuo | Reversali a Competenza | </t>
    </r>
    <r>
      <rPr>
        <b/>
        <i/>
        <sz val="10"/>
        <color indexed="8"/>
        <rFont val="Calibri"/>
        <family val="2"/>
      </rPr>
      <t>= Totale</t>
    </r>
  </si>
  <si>
    <r>
      <t xml:space="preserve">Accertamenti a Residuo - Reversali a Residuo - Minori Entrate a Residuo | Accertamenti a Competenza - Reversali a Competenza - Minori Entrate a Competenza | </t>
    </r>
    <r>
      <rPr>
        <b/>
        <i/>
        <sz val="10"/>
        <color indexed="8"/>
        <rFont val="Calibri"/>
        <family val="2"/>
      </rPr>
      <t>= Totale</t>
    </r>
  </si>
  <si>
    <r>
      <t xml:space="preserve">Impegni a Residuo - Mandati a Residui - Economie a Residuo | Impegni a Competenza - Mandati a Competenza - Economie a Competenza | </t>
    </r>
    <r>
      <rPr>
        <b/>
        <i/>
        <sz val="10"/>
        <color indexed="8"/>
        <rFont val="Calibri"/>
        <family val="2"/>
      </rPr>
      <t>= Totale</t>
    </r>
  </si>
  <si>
    <t>Allegato h)  al Rendiconto - Costi per missione</t>
  </si>
  <si>
    <t>Accantona-
menti</t>
  </si>
  <si>
    <t xml:space="preserve">Servizi istituzionali, generali e di gestione </t>
  </si>
  <si>
    <t>PROSPETTO DEI COSTI PER MISSIONE (Anno XXXX)</t>
  </si>
  <si>
    <t>(n) comprende anche l'accantonamento riguardante i crediti del titolo 5</t>
  </si>
  <si>
    <t>(m) trattasi solo degli accertamenti di entrate riguardanti i titoli 5, 6, 7.</t>
  </si>
  <si>
    <t xml:space="preserve">(l) corrisponde all'importo della cella (i) </t>
  </si>
  <si>
    <t>(i) Indicare l'importo complessivo dei crediti stralciati dal conto del bilancio nell'esercizio in corso e negli esercizi precedenti.</t>
  </si>
  <si>
    <t>(h) Indicare il totale generale della colonna e)</t>
  </si>
  <si>
    <t>(g) Indicare il totale generale della colonna c).</t>
  </si>
  <si>
    <t>* Il fondo crediti di dubbia esigibilità è un accantonamento del risultato di amministrazione. Non richiedono l’accantonamento a tale fondo: a) i trasferimenti da altre Amministrazioni pubbliche e dall'Unione europea; b) i crediti assistiti da fidejussione; c) le entrate tributarie che, sulla base dei nuovi principi contabili, sono accertate per cassa.</t>
  </si>
  <si>
    <t>CREDITI STRALCIATI DAL CONTO DEL BILANCIO</t>
  </si>
  <si>
    <t>RESIDUI ATTIVI NEL CONTO DEL BILANCIO</t>
  </si>
  <si>
    <t xml:space="preserve">FONDO SVALUTAZIONE CREDITI
</t>
  </si>
  <si>
    <t xml:space="preserve">TOTALE CREDITI
</t>
  </si>
  <si>
    <t>COMPOSIZIONE FONDO SVALUTAZIONE CREDITI</t>
  </si>
  <si>
    <t>DI CUI   FONDO CREDITI DI DUBBIA ESIGIBILITA' IN C/CAPITALE</t>
  </si>
  <si>
    <t>TOTALE TITOLO 5</t>
  </si>
  <si>
    <t>5000000</t>
  </si>
  <si>
    <t>Tipologia 400: Altre entrate per riduzione di attività finanziarie</t>
  </si>
  <si>
    <t>5040000</t>
  </si>
  <si>
    <t>Tipologia 300: Riscossione crediti di medio-lungo termine</t>
  </si>
  <si>
    <t>5030000</t>
  </si>
  <si>
    <t>Tipologia 200: Riscossione crediti di breve termine</t>
  </si>
  <si>
    <t>5020000</t>
  </si>
  <si>
    <t>Tipologia 100: Alienazione di attività finanziarie</t>
  </si>
  <si>
    <t>5010000</t>
  </si>
  <si>
    <t>ENTRATE DA RIDUZIONE DI ATTIVITA' FINANZIARIE</t>
  </si>
  <si>
    <t>Tipologia 300:  Altri trasferimenti in conto capitale al netto dei trasferimenti da PA e da UE</t>
  </si>
  <si>
    <t>Altri trasferimenti in conto capitale da UE</t>
  </si>
  <si>
    <t xml:space="preserve">Altri trasferimenti in conto capitale da amministrazioni pubbliche </t>
  </si>
  <si>
    <t>Tipologia 300: Altri trasferimenti in conto capitale</t>
  </si>
  <si>
    <t>Tipologia 104: Compartecipazioni di tributi</t>
  </si>
  <si>
    <t>Tipologia 103: Tributi devoluti e regolati alle autonomie speciali  non accertati per cassa</t>
  </si>
  <si>
    <t xml:space="preserve"> di cui accertati per cassa sulla base del principio contabile 3.7 </t>
  </si>
  <si>
    <r>
      <t xml:space="preserve">Tipologia 103: Tributi devoluti e regolati alle autonomie speciali  </t>
    </r>
    <r>
      <rPr>
        <b/>
        <i/>
        <sz val="10"/>
        <rFont val="Calibri"/>
        <family val="2"/>
      </rPr>
      <t>(solo per le Regioni)</t>
    </r>
  </si>
  <si>
    <t>Tipologia 102: Tributi destinati al finanziamento della sanita' non accertati per cassa</t>
  </si>
  <si>
    <r>
      <t xml:space="preserve">Tipologia 102: Tributi destinati al finanziamento della sanità </t>
    </r>
    <r>
      <rPr>
        <b/>
        <i/>
        <sz val="10"/>
        <rFont val="Calibri"/>
        <family val="2"/>
      </rPr>
      <t>(solo per le Regioni)</t>
    </r>
  </si>
  <si>
    <t>Tipologia 101: Imposte, tasse e proventi assimilati non accertati per cassa</t>
  </si>
  <si>
    <t>Tipologia 101: Imposte, tasse e proventi assimilati</t>
  </si>
  <si>
    <t>% di accantonamento al fondo crediti di dubbia esigibilità
(f) = (e) / (c)</t>
  </si>
  <si>
    <r>
      <t xml:space="preserve">FONDO CREDITI DI DUBBIA ESIGILITA'
</t>
    </r>
    <r>
      <rPr>
        <b/>
        <i/>
        <sz val="10"/>
        <rFont val="Calibri"/>
        <family val="2"/>
      </rPr>
      <t xml:space="preserve">(e) </t>
    </r>
  </si>
  <si>
    <r>
      <t xml:space="preserve">IMPORTO MINIMO DEL FONDO
</t>
    </r>
    <r>
      <rPr>
        <b/>
        <i/>
        <sz val="10"/>
        <rFont val="Calibri"/>
        <family val="2"/>
      </rPr>
      <t xml:space="preserve">(d) </t>
    </r>
  </si>
  <si>
    <t>Allegato c) - Fondo crediti di dubbia esigibilità</t>
  </si>
  <si>
    <t>COMPOSIZIONE DELL'ACCANTONAMENTO AL FONDO CREDITI DI DUBBIA ESIGIBILITA' E AL FONDO SVALUTAZIONE CREDITI (Anno XXXX)</t>
  </si>
  <si>
    <t xml:space="preserve">Indicare le economie, registrate nel corso dell'esercizio e verificate in sede di rendiconto, sugli impegni finanziati dal fondo pluriennale vincolato indicati dalla lettera b. </t>
  </si>
  <si>
    <r>
      <t xml:space="preserve">Cooperazione territoriale </t>
    </r>
    <r>
      <rPr>
        <i/>
        <sz val="11"/>
        <color indexed="8"/>
        <rFont val="Calibri"/>
        <family val="2"/>
      </rPr>
      <t>(solo per le Regioni)</t>
    </r>
  </si>
  <si>
    <r>
      <t xml:space="preserve">Politica regionale unitaria per le relazioni con le altre autonomie territoriali e locali </t>
    </r>
    <r>
      <rPr>
        <i/>
        <sz val="11"/>
        <rFont val="Calibri"/>
        <family val="2"/>
      </rPr>
      <t>(solo per le Regioni)</t>
    </r>
  </si>
  <si>
    <r>
      <t xml:space="preserve">Politica regionale unitaria per l'energia e la diversificazione delle fonti energetiche 
</t>
    </r>
    <r>
      <rPr>
        <i/>
        <sz val="11"/>
        <rFont val="Calibri"/>
        <family val="2"/>
      </rPr>
      <t>(solo per le Regioni)</t>
    </r>
  </si>
  <si>
    <r>
      <t xml:space="preserve">Politica regionale unitaria per il lavoro e la formazione professionale </t>
    </r>
    <r>
      <rPr>
        <i/>
        <sz val="11"/>
        <rFont val="Calibri"/>
        <family val="2"/>
      </rPr>
      <t>(solo per le Regioni)</t>
    </r>
  </si>
  <si>
    <r>
      <t xml:space="preserve">Politica regionale unitaria per lo sviluppo economico e la competitività </t>
    </r>
    <r>
      <rPr>
        <i/>
        <sz val="11"/>
        <rFont val="Calibri"/>
        <family val="2"/>
      </rPr>
      <t>(solo per le Regioni)</t>
    </r>
  </si>
  <si>
    <r>
      <t xml:space="preserve">Industria,  </t>
    </r>
    <r>
      <rPr>
        <strike/>
        <sz val="11"/>
        <rFont val="Calibri"/>
        <family val="2"/>
      </rPr>
      <t>e</t>
    </r>
    <r>
      <rPr>
        <sz val="11"/>
        <rFont val="Calibri"/>
        <family val="2"/>
      </rPr>
      <t xml:space="preserve"> PMI e Artigianato</t>
    </r>
  </si>
  <si>
    <r>
      <t xml:space="preserve">Politica regionale unitaria per la tutela della salute 
</t>
    </r>
    <r>
      <rPr>
        <i/>
        <sz val="11"/>
        <rFont val="Calibri"/>
        <family val="2"/>
      </rPr>
      <t>(solo per le Regioni)</t>
    </r>
  </si>
  <si>
    <r>
      <t xml:space="preserve">Politica regionale unitaria per i diritti sociali e la famiglia </t>
    </r>
    <r>
      <rPr>
        <i/>
        <sz val="11"/>
        <rFont val="Calibri"/>
        <family val="2"/>
      </rPr>
      <t>(solo per le Regioni)</t>
    </r>
  </si>
  <si>
    <r>
      <t xml:space="preserve">Politica regionale unitaria per il soccorso e la protezione civile </t>
    </r>
    <r>
      <rPr>
        <i/>
        <sz val="11"/>
        <rFont val="Calibri"/>
        <family val="2"/>
      </rPr>
      <t>(solo per le Regioni)</t>
    </r>
  </si>
  <si>
    <r>
      <t xml:space="preserve">Politica regionale unitaria per i trasporti e il diritto alla mobilità </t>
    </r>
    <r>
      <rPr>
        <i/>
        <sz val="11"/>
        <rFont val="Calibri"/>
        <family val="2"/>
      </rPr>
      <t>(solo per le Regioni)</t>
    </r>
  </si>
  <si>
    <t>Altre modalità di trasport</t>
  </si>
  <si>
    <t xml:space="preserve">Trasporto pubblico locale </t>
  </si>
  <si>
    <t xml:space="preserve">Trasporto ferroviario </t>
  </si>
  <si>
    <r>
      <t xml:space="preserve">Politica regionale unitaria per l'assetto del territorio e l'edilizia abitativa </t>
    </r>
    <r>
      <rPr>
        <i/>
        <sz val="11"/>
        <rFont val="Calibri"/>
        <family val="2"/>
      </rPr>
      <t>(solo per le Regioni)</t>
    </r>
  </si>
  <si>
    <r>
      <t>Urbanistica</t>
    </r>
    <r>
      <rPr>
        <sz val="11"/>
        <rFont val="Calibri"/>
        <family val="2"/>
      </rPr>
      <t xml:space="preserve"> assetto del territorio</t>
    </r>
  </si>
  <si>
    <r>
      <t xml:space="preserve">Politica regionale unitaria per il turismo 
</t>
    </r>
    <r>
      <rPr>
        <i/>
        <sz val="11"/>
        <rFont val="Calibri"/>
        <family val="2"/>
      </rPr>
      <t>(solo per le Regioni)</t>
    </r>
  </si>
  <si>
    <r>
      <t xml:space="preserve">Politica regionale unitaria per i giovani, lo sport e il tempo libero </t>
    </r>
    <r>
      <rPr>
        <i/>
        <sz val="11"/>
        <rFont val="Calibri"/>
        <family val="2"/>
      </rPr>
      <t>(solo per le Regioni)</t>
    </r>
  </si>
  <si>
    <t xml:space="preserve">01 </t>
  </si>
  <si>
    <r>
      <t xml:space="preserve">Politica regionale unitaria per la tutela dei beni e delle attività culturali </t>
    </r>
    <r>
      <rPr>
        <i/>
        <sz val="11"/>
        <rFont val="Calibri"/>
        <family val="2"/>
      </rPr>
      <t>(solo per le Regioni)</t>
    </r>
  </si>
  <si>
    <r>
      <t xml:space="preserve">Politica regionale unitaria per l'istruzione e il diritto allo studio </t>
    </r>
    <r>
      <rPr>
        <i/>
        <sz val="11"/>
        <rFont val="Calibri"/>
        <family val="2"/>
      </rPr>
      <t>(solo per le Regioni)</t>
    </r>
  </si>
  <si>
    <r>
      <t xml:space="preserve">Edilizia scolastica </t>
    </r>
    <r>
      <rPr>
        <i/>
        <sz val="11"/>
        <rFont val="Calibri"/>
        <family val="2"/>
      </rPr>
      <t>(solo per le Regioni)</t>
    </r>
  </si>
  <si>
    <r>
      <t xml:space="preserve">Politica regionale unitaria per l'ordine pubblico e la sicurezza </t>
    </r>
    <r>
      <rPr>
        <i/>
        <sz val="11"/>
        <rFont val="Calibri"/>
        <family val="2"/>
      </rPr>
      <t>(solo per le Regioni)</t>
    </r>
  </si>
  <si>
    <t xml:space="preserve">02 </t>
  </si>
  <si>
    <r>
      <t xml:space="preserve">Politica regionale unitaria per la giustizia 
</t>
    </r>
    <r>
      <rPr>
        <i/>
        <sz val="11"/>
        <rFont val="Calibri"/>
        <family val="2"/>
      </rPr>
      <t>(solo per le Regioni)</t>
    </r>
  </si>
  <si>
    <r>
      <t xml:space="preserve">Politica regionale unitaria per i servizi istituzionali, generali e di gestione </t>
    </r>
    <r>
      <rPr>
        <i/>
        <sz val="11"/>
        <rFont val="Calibri"/>
        <family val="2"/>
      </rPr>
      <t>(solo per le Regioni)</t>
    </r>
  </si>
  <si>
    <t xml:space="preserve">  Statistica e sistemi informativi</t>
  </si>
  <si>
    <t xml:space="preserve">Gestione economica, finanziaria,  programmazione, provveditorato </t>
  </si>
  <si>
    <t xml:space="preserve">Segreteria generale </t>
  </si>
  <si>
    <r>
      <t>MISSIONE 1 - Servizi istituzionali,  generali e di gestione</t>
    </r>
    <r>
      <rPr>
        <b/>
        <i/>
        <strike/>
        <sz val="11"/>
        <rFont val="Calibri"/>
        <family val="2"/>
      </rPr>
      <t xml:space="preserve"> </t>
    </r>
  </si>
  <si>
    <t>Allegato b)  al Rendiconto -  Fondo pluriennale vincolato</t>
  </si>
  <si>
    <t>COMPOSIZIONE PER MISSIONI E PROGRAMMI DEL FONDO PLURIENNALE VINCOLATO DELL'ESERCIZIO N DI RIFERIMENTO DEL BILANCIO</t>
  </si>
  <si>
    <t>IMPEGNI</t>
  </si>
  <si>
    <t>Totale</t>
  </si>
  <si>
    <r>
      <rPr>
        <b/>
        <u/>
        <sz val="10"/>
        <rFont val="Calibri"/>
        <family val="2"/>
      </rPr>
      <t xml:space="preserve">Allegato E </t>
    </r>
    <r>
      <rPr>
        <b/>
        <sz val="10"/>
        <rFont val="Calibri"/>
        <family val="2"/>
      </rPr>
      <t>)  al Rendiconto - Spese per macroaggregati</t>
    </r>
  </si>
  <si>
    <t>RIEPILOGO SPESE PER TITOLI E MACROAGGREGATI (Anno XXXX)</t>
  </si>
  <si>
    <t>Impegni, al netto di economie, per Macroaggregato</t>
  </si>
  <si>
    <t>VERIFICA EQUILIBRI (Anno XXXX)</t>
  </si>
  <si>
    <t>CONTO ECONOMICO (Anno XXXX)</t>
  </si>
  <si>
    <t>STATO PATRIMONIALE - ATTIVO (Anno XXXX)</t>
  </si>
  <si>
    <t>STATO PATRIMONIALE - PASSIVO (Anno XXXX)</t>
  </si>
  <si>
    <t>Impegni Fondo Pluriennale Vincolato su Articoli di Spesa del Titolo 1</t>
  </si>
  <si>
    <t>Impegni Fondo Pluriennale Vincolato su Articoli di Spesa del Titolo 2</t>
  </si>
  <si>
    <t>= A-B+C+D+E-Imposte</t>
  </si>
  <si>
    <t>= A-B+C+D+E</t>
  </si>
  <si>
    <t>= Totale proventi straordinari-Totale oneri straordinari</t>
  </si>
  <si>
    <t>= 25</t>
  </si>
  <si>
    <t>= 25a+25b+25c+25d</t>
  </si>
  <si>
    <t>= 24</t>
  </si>
  <si>
    <t>= 24a+24b+24c+24d+24e</t>
  </si>
  <si>
    <t>= Totale proventi finanziari-Totale oneri finanziari</t>
  </si>
  <si>
    <t>= 21</t>
  </si>
  <si>
    <t>= 21a+21b</t>
  </si>
  <si>
    <t>= 19+20</t>
  </si>
  <si>
    <t>= 19a+19b+19c</t>
  </si>
  <si>
    <t>= A-B</t>
  </si>
  <si>
    <t>= 9+10+11+12+13+14+15+16+17+18</t>
  </si>
  <si>
    <t>= 14a+14b+14c+14d</t>
  </si>
  <si>
    <t>= 12a+12b+12c</t>
  </si>
  <si>
    <t>Utilizzo beni di terzi</t>
  </si>
  <si>
    <t>=1+2+3+4+5+6+7+8</t>
  </si>
  <si>
    <t>= 4a+4b+4c</t>
  </si>
  <si>
    <t>= 3a+3b+3c</t>
  </si>
  <si>
    <t>= A+B+C+D</t>
  </si>
  <si>
    <t>= 1+2</t>
  </si>
  <si>
    <t>= Totale rimanenze+Totale crediti+Totale attività finanziarie che non costituiscono immobilizzi+Totale disponibilità liquide</t>
  </si>
  <si>
    <t>= 1+2+3+4</t>
  </si>
  <si>
    <t>= 1a+1b</t>
  </si>
  <si>
    <t>= 2a+2b+2c+2d</t>
  </si>
  <si>
    <t>= 1a+1b+1c</t>
  </si>
  <si>
    <t>(2)</t>
  </si>
  <si>
    <t>Crediti</t>
  </si>
  <si>
    <t>= I</t>
  </si>
  <si>
    <t>= Totale immobilizzazioni immateriali+Totale immobilizzazioni materiali+Totale immobilizzazioni finanziarie</t>
  </si>
  <si>
    <t>= 1+2+3</t>
  </si>
  <si>
    <t>(1)</t>
  </si>
  <si>
    <t>Immobilizzazioni Finanziarie</t>
  </si>
  <si>
    <r>
      <rPr>
        <i/>
        <sz val="10"/>
        <color indexed="8"/>
        <rFont val="Calibri"/>
        <family val="2"/>
      </rPr>
      <t>(3)</t>
    </r>
    <r>
      <rPr>
        <b/>
        <i/>
        <sz val="10"/>
        <color indexed="8"/>
        <rFont val="Calibri"/>
        <family val="2"/>
      </rPr>
      <t xml:space="preserve"> = 2.1+2.2+2.3+2.4+2.5+2.6+2.7+2.8+2.9+2.99</t>
    </r>
  </si>
  <si>
    <t>Altre immobilizzazioni materiali</t>
  </si>
  <si>
    <t>= 1.1+1.2+1.3+1.9</t>
  </si>
  <si>
    <t>Immobilizzazioni materiali</t>
  </si>
  <si>
    <t>= 1+2+3+4+5+6+9</t>
  </si>
  <si>
    <t>= A</t>
  </si>
  <si>
    <t>= 1+5+6+7+8+9+10</t>
  </si>
  <si>
    <t>= A+B+C+D+E</t>
  </si>
  <si>
    <t>=I+II</t>
  </si>
  <si>
    <t>= a+b</t>
  </si>
  <si>
    <t>= 1+2+3+4+5</t>
  </si>
  <si>
    <t>= a+b+c+d</t>
  </si>
  <si>
    <t>= a+b+c+d+e</t>
  </si>
  <si>
    <t>D) DEBITI</t>
  </si>
  <si>
    <t>= C</t>
  </si>
  <si>
    <t>= I+II+III</t>
  </si>
  <si>
    <t>= a+b+c</t>
  </si>
  <si>
    <t>(***) Solo per Regioni</t>
  </si>
  <si>
    <t>Impegni su Articoli di Spesa Titolo 3, Macroaggregato 304</t>
  </si>
  <si>
    <t>S2) Entrate Titolo 5.03 per Riscossione crediti di medio-lungo termine</t>
  </si>
  <si>
    <t>S1) Entrate Titolo 5.02 per Riscossione crediti di breve termine</t>
  </si>
  <si>
    <t>UU) Fondo pluriennale vincolato in c/capitale (di spesa)</t>
  </si>
  <si>
    <t xml:space="preserve">(*) La somma algebrica finale non può essere inferiore a zero per il rispetto della disposizione di cui all’articolo 162 del testo unico delle leggi sull’ordinamento degli enti locali. </t>
  </si>
  <si>
    <t>1) Impegni su esercizi futuri</t>
  </si>
  <si>
    <t>(4)     &lt;&lt;&lt; Inseririre la quota da accantonare per il Fondo Crediti Dubbia Esigibilità</t>
  </si>
  <si>
    <t>(5)     &lt;&lt;&lt; Da Compilare solo per le Regioni</t>
  </si>
  <si>
    <t xml:space="preserve">     &lt;&lt;&lt; indicare manualmente le evenuatuli quote già vincolate nell'Avanzo dell'Anno Precedente</t>
  </si>
  <si>
    <t>Economie eliminate per 'Avanzo Vincolato derivante da leggi e dai principi contabili'</t>
  </si>
  <si>
    <t>Economie eliminate per 'Avanzo Vincolato derivante da trasferimenti'</t>
  </si>
  <si>
    <t>Economie eliminate per 'Avanzo Vincolato derivante dalla contrazione di mutui'</t>
  </si>
  <si>
    <t>Economie eliminate per 'Avanzo Vincolato formalmente attribuito dall'ente'</t>
  </si>
  <si>
    <t>Economie eliminate per 'Avanzo Vincolato'</t>
  </si>
  <si>
    <t>Economie eliminate per 'Somma destinata agli Investimenti'</t>
  </si>
  <si>
    <r>
      <t xml:space="preserve">Politica regionale unitaria per lo sviluppo sostenibile e la tutela del territorio e l'ambiente </t>
    </r>
    <r>
      <rPr>
        <i/>
        <sz val="11"/>
        <rFont val="Calibri"/>
        <family val="2"/>
      </rPr>
      <t>(solo per le Regioni)</t>
    </r>
  </si>
  <si>
    <t>TOTALE MISSIONE 5 - Tutela e valorizzazione dei beni e delle attività culturali</t>
  </si>
  <si>
    <t>MISSIONE 5 - Tutela e valorizzazione dei beni e delle attività culturali</t>
  </si>
  <si>
    <t xml:space="preserve">(y) </t>
  </si>
  <si>
    <t>Riaccertamento degli impegni di cui alla lettera b) effettuata nel corso dell'eserczio N (cd. economie di impegno) su impegni pluriennali finanziati dal FPV e imputati agli esercizi successivi  a N</t>
  </si>
  <si>
    <r>
      <t>(e)</t>
    </r>
    <r>
      <rPr>
        <i/>
        <sz val="10"/>
        <rFont val="Calibri"/>
        <family val="2"/>
      </rPr>
      <t xml:space="preserve"> Gli importi della colonna </t>
    </r>
    <r>
      <rPr>
        <i/>
        <sz val="11"/>
        <color indexed="8"/>
        <rFont val="Calibri"/>
        <family val="2"/>
      </rPr>
      <t>(e)</t>
    </r>
    <r>
      <rPr>
        <i/>
        <sz val="10"/>
        <rFont val="Calibri"/>
        <family val="2"/>
      </rPr>
      <t xml:space="preserve"> non devono essere inferiori a quelli della colonna </t>
    </r>
    <r>
      <rPr>
        <i/>
        <sz val="11"/>
        <color indexed="8"/>
        <rFont val="Calibri"/>
        <family val="2"/>
      </rPr>
      <t>(d)</t>
    </r>
    <r>
      <rPr>
        <i/>
        <sz val="10"/>
        <rFont val="Calibri"/>
        <family val="2"/>
      </rPr>
      <t xml:space="preserve">; se sono superiori le motivazioni della differenza sono indicate nella relazione al rendiconto.  Il totale generale della colonna </t>
    </r>
    <r>
      <rPr>
        <i/>
        <sz val="11"/>
        <color indexed="8"/>
        <rFont val="Calibri"/>
        <family val="2"/>
      </rPr>
      <t>(f)</t>
    </r>
    <r>
      <rPr>
        <i/>
        <sz val="10"/>
        <rFont val="Calibri"/>
        <family val="2"/>
      </rPr>
      <t xml:space="preserve"> corrisponde all'importo del fondo crediti di dubbia esigibilità accantonato nel risultato di amministrazione.</t>
    </r>
  </si>
  <si>
    <t>ACCERTAMENTI IMPUTATI AGLI ESERCIZI SUCCESSIVI A QUELLO CUI IL RENDICONTO SI RIFERISCE</t>
  </si>
  <si>
    <t>(n)</t>
  </si>
  <si>
    <t>DI CUI   FONDO CREDITI DI DUBBIA ESIGIBILITA' DI PARTE CORRENTE</t>
  </si>
  <si>
    <t>(a) Stanziamento Attuale Fondo Pluriennale Vincolato su Articoli di Spesa (Esercizio Precedente)
(b) Somme Esigibili nell'Anno Corrente (da Esercizio Precedente)
(x) compilare manualmente
(y) compilare manualmente
(d) Somme Esigibili (F.P.V.) nell'Anno +1 (da Esercizio Corrente)
(e) Somme Esigibili (F.P.V.) nell'Anno +2 (da Esercizio Corrente)
(f) Somme Esigibili (F.P.V.) nell'Anno +3 (da Esercizio Corrente)</t>
  </si>
  <si>
    <t>Fondi perequativi (solo per le Regioni)</t>
  </si>
  <si>
    <t>Trasferimenti di tributi (solo per le Regioni)</t>
  </si>
  <si>
    <t>- di cui non
ricorrenti</t>
  </si>
  <si>
    <t>Situazione vincoli di cassa al 31 dicembre 20..  di cui all'art. 209, comma 3-bis, del DLgs 267/2000</t>
  </si>
  <si>
    <t>FONDO DI CASSA AL 31 DICEMBRE 20…</t>
  </si>
  <si>
    <t>di cui QUOTA VINCOLATA DEL FONDO DI CASSA AL 31 DICEMBRE 20… (a)</t>
  </si>
  <si>
    <t>QUOTA VINCOLATA UTILIZZATA PER LE  SPESE CORRENTI NON REINTEGRATA AL 31 DICEMBRE 20… (b)</t>
  </si>
  <si>
    <t>TOTALE QUOTA VINCOLATA AL 31 DICEMBRE 20.. (a) + (b)</t>
  </si>
  <si>
    <t>(a) + (b)</t>
  </si>
  <si>
    <t>Economie eliminate per 'Parte Accantonata'</t>
  </si>
  <si>
    <t xml:space="preserve">Indicare l'importo del fondo pluriennale vincolato risultante dal consuntivo dell'anno precedente. Nel primo esercizio di applicazione del titolo primo del D.Lgs 118/2011 la voce indica l'importo del fondo pluriennale vincolato definito in occasione del riaccertamento straordinario dei residui, pari alla differenza tra gli impegni cancellati e reimputati all'esercizio e agli esercizi successivi  e gli accertamenti cancellati  e reimputati all'esercizio  e agli esercizi successivi. </t>
  </si>
  <si>
    <t xml:space="preserve">Indicare l'importo degli impegni assunti negli esercizi precedenti e imputati all'esercizio cui si riferisce il rendiconto finanziati dal FPV. Nel primo esercizio di applicazione del titolo primo del D.Lgs 118/2011 è indicata la differenza tra gli impegni reimputati all'esercizio  e gli accertamenti reimputati aal medesimo esercizio. </t>
  </si>
  <si>
    <r>
      <t>Indicare gli impegni assunti nel corso dell'esercizio N con imputazione all’esercizio N+1 (colonna d),  all’esercizio N+2 (colonna e), e aglo esercizi  successivi (colonna f), comprese le spese prenotate sulla base della gara per l’affidamento dei lavori, formalmente indetta ai sensi dell’art. 53, comma 2, del citato decreto legislativo n. 163 del 2006, riguardanti le spese di investimento per lavori pubblici, di cui all’art. 3 comma 7 del decreto legislativo 12 aprile 2006, n.163 "Codice dei contratti pubblici", esigibili negli esercizi successivi</t>
    </r>
    <r>
      <rPr>
        <sz val="10"/>
        <color indexed="56"/>
        <rFont val="Calibri"/>
        <family val="2"/>
      </rPr>
      <t xml:space="preserve"> </t>
    </r>
  </si>
  <si>
    <t>( c)  = (a)-(b)-(x)-(y)</t>
  </si>
  <si>
    <t>Saldo corrente ai fini della copertura degli investimenti pluriennali:</t>
  </si>
  <si>
    <t>Equilibrio di parte corrente (O)</t>
  </si>
  <si>
    <t>= Equilibrio di Parte Corrente (O)</t>
  </si>
  <si>
    <t>Utilizzo risultato di amministrazione per il finanziamento di spese correnti (H)</t>
  </si>
  <si>
    <t>Entrate non ricorrenti che non hanno dato copertura a impegni</t>
  </si>
  <si>
    <t>Equilibrio di parte corrente ai fini della copertura degli investimenti plurien.</t>
  </si>
  <si>
    <t>= O-H-Entrate non ricorrenti che non hanno dato copertura a impegni</t>
  </si>
  <si>
    <t>A
T
T
I
V
O</t>
  </si>
  <si>
    <t>CAPITOLO / ARTICOLO</t>
  </si>
  <si>
    <t>Stanziamento Attuale degli Articoli di Spesa del Titolo I con Codice Raggruppamento '800000001 - Finanziato con Avanzo' + Variazioni di Bilancio su Articoli di Spesa del Titolo I con il Flag 'Finanziato con Avanzo'</t>
  </si>
  <si>
    <t>Stanzimento Attuale Articolo 2/1/1 -Avanzo Economico</t>
  </si>
  <si>
    <t>Stanziamento Attuale Articoli 1/1/1, 1/2/1, 1/3/1, 1/4/1 di Entrata (al netto della quota per spese correnti (H)) (2)</t>
  </si>
  <si>
    <t>Disavanzo di Amministrazione (letto dalla Scheda Ente) + Variazioni</t>
  </si>
  <si>
    <t xml:space="preserve">   di cui  Fondo anticipazioni di liquidità (DL 35/2013 e successive modifiche e rifinanziamenti) </t>
  </si>
  <si>
    <t>TOTALE COSTI / ONERI</t>
  </si>
  <si>
    <t>Fondo contezioso</t>
  </si>
  <si>
    <t>Fondo perdite società partecipate</t>
  </si>
  <si>
    <t>Fondo anticipazioni liquidità DL 35 del 2013 e successive modifiche e rifinanziamenti</t>
  </si>
  <si>
    <t>(1) Gli stanziamenti di spesa riguardanti il macroaggregato "Fondi per rimborso prestiti" non possono essere impegnati e pagati.</t>
  </si>
  <si>
    <t>(***) Solo per Regioni (1)</t>
  </si>
  <si>
    <t>Fondi per  rimborso prestiti</t>
  </si>
  <si>
    <t xml:space="preserve">Fondi per rimborso prestiti </t>
  </si>
  <si>
    <r>
      <rPr>
        <b/>
        <i/>
        <sz val="10"/>
        <color indexed="8"/>
        <rFont val="Calibri"/>
        <family val="2"/>
      </rPr>
      <t>= a+b+c+d</t>
    </r>
  </si>
  <si>
    <t>= 22-23</t>
  </si>
  <si>
    <t>DIFFERENZA FRA COMP. POSITIVI E NEGATIVI DELLA GESTIONE (A-B)</t>
  </si>
  <si>
    <t>Allegato n. 10 - Rendiconto della gestione</t>
  </si>
  <si>
    <r>
      <rPr>
        <i/>
        <sz val="10"/>
        <color indexed="8"/>
        <rFont val="Calibri"/>
        <family val="2"/>
      </rPr>
      <t>(3)</t>
    </r>
    <r>
      <rPr>
        <b/>
        <i/>
        <sz val="10"/>
        <color indexed="8"/>
        <rFont val="Calibri"/>
        <family val="2"/>
      </rPr>
      <t xml:space="preserve"> = 2.1+2.2+2.3+2.4+2.5+2.6+2.7+2.8+2.99</t>
    </r>
  </si>
  <si>
    <t>= 1+2+3+4+5+6+7</t>
  </si>
  <si>
    <t xml:space="preserve">7) Garanzie prestate a altre imprese </t>
  </si>
  <si>
    <t>6) Garanzie prestate a imprese partecipate</t>
  </si>
  <si>
    <t>5) Garanzie prestate a imprese controllate</t>
  </si>
  <si>
    <t>4) Garanzie prestate a amministrazioni pubbliche</t>
  </si>
  <si>
    <t>3) Beni dati in uso a terzi</t>
  </si>
  <si>
    <t>2) Beni di terzi in uso</t>
  </si>
  <si>
    <t>altre riserve indisponibili</t>
  </si>
  <si>
    <t>riserve indisponibili per beni demaniali e patrimoniali indisponibili e per i beni culturali</t>
  </si>
  <si>
    <r>
      <t xml:space="preserve">(g) = totale generale della colonna c). </t>
    </r>
    <r>
      <rPr>
        <sz val="10"/>
        <color indexed="8"/>
        <rFont val="Calibri"/>
        <family val="2"/>
      </rPr>
      <t>|</t>
    </r>
    <r>
      <rPr>
        <i/>
        <sz val="10"/>
        <color indexed="8"/>
        <rFont val="Calibri"/>
        <family val="2"/>
      </rPr>
      <t xml:space="preserve"> (h) = totale generale della colonna e).</t>
    </r>
  </si>
  <si>
    <r>
      <t xml:space="preserve">(i) DA INSERIRE MANUALMENTE </t>
    </r>
    <r>
      <rPr>
        <sz val="10"/>
        <color indexed="8"/>
        <rFont val="Calibri"/>
        <family val="2"/>
      </rPr>
      <t>|</t>
    </r>
    <r>
      <rPr>
        <i/>
        <sz val="10"/>
        <color indexed="8"/>
        <rFont val="Calibri"/>
        <family val="2"/>
      </rPr>
      <t xml:space="preserve"> (l) = (i)</t>
    </r>
  </si>
  <si>
    <t>(m) DA INSERIRE MANUALMENTE</t>
  </si>
  <si>
    <t>TOTALE DEBITI (D)</t>
  </si>
  <si>
    <t>Comune di Lagnasco</t>
  </si>
  <si>
    <t>PROSPETTO DIMOSTRATIVO DEL RISULTATO DI AMMINISTRAZIONE (Anno 2018)</t>
  </si>
  <si>
    <t>Fondo cassa al 1° gennaio 2018</t>
  </si>
  <si>
    <t>SALDO DI CASSA AL 31 DICEMBRE 2018</t>
  </si>
  <si>
    <t>PAGAMENTI per azioni esecutive non regolarizzate al 31 dicembre 2018</t>
  </si>
  <si>
    <t>FONDO DI CASSA AL 31 DICEMBRE 2018</t>
  </si>
  <si>
    <t>RISULTATO DI AMMINISTRAZIONE AL 31 DICEMBRE 2018 (A)</t>
  </si>
  <si>
    <t>Composizione del risultato di amministrazione al 31 dicembre 2018 :</t>
  </si>
  <si>
    <t>Fondo crediti di dubbia esigibilità al 31/12/2018</t>
  </si>
  <si>
    <t>Accantonamento residui perenti al 31/12/2018 (solo per le regioni)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</si>
</sst>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2]\ * #,##0.00_-;\-[$€-2]\ * #,##0.00_-;_-[$€-2]\ * &quot;-&quot;??_-"/>
  </numFmts>
  <fonts count="78" x14ac:knownFonts="1">
    <font>
      <sz val="10"/>
      <name val="Times New Roman"/>
    </font>
    <font>
      <sz val="10"/>
      <name val="Times New Roman"/>
    </font>
    <font>
      <b/>
      <sz val="8"/>
      <name val="Arial"/>
      <family val="2"/>
    </font>
    <font>
      <b/>
      <sz val="10"/>
      <name val="Arial"/>
      <family val="2"/>
    </font>
    <font>
      <b/>
      <sz val="10"/>
      <name val="Times New Roman"/>
      <family val="1"/>
    </font>
    <font>
      <sz val="10"/>
      <name val="Times New Roman"/>
      <family val="1"/>
    </font>
    <font>
      <sz val="11"/>
      <name val="Times New Roman"/>
      <family val="1"/>
    </font>
    <font>
      <b/>
      <sz val="11"/>
      <name val="Times New Roman"/>
      <family val="1"/>
    </font>
    <font>
      <b/>
      <sz val="12"/>
      <name val="Arial"/>
      <family val="2"/>
    </font>
    <font>
      <sz val="12"/>
      <name val="Times New Roman"/>
      <family val="1"/>
    </font>
    <font>
      <b/>
      <sz val="15"/>
      <name val="Arial"/>
      <family val="2"/>
    </font>
    <font>
      <sz val="15"/>
      <name val="Times New Roman"/>
      <family val="1"/>
    </font>
    <font>
      <sz val="11"/>
      <name val="Calibri"/>
      <family val="2"/>
    </font>
    <font>
      <sz val="10"/>
      <name val="Arial"/>
      <family val="2"/>
    </font>
    <font>
      <sz val="11"/>
      <color indexed="8"/>
      <name val="Calibri"/>
      <family val="2"/>
    </font>
    <font>
      <b/>
      <sz val="11"/>
      <color indexed="8"/>
      <name val="Calibri"/>
      <family val="2"/>
    </font>
    <font>
      <b/>
      <sz val="11"/>
      <name val="Calibri"/>
      <family val="2"/>
    </font>
    <font>
      <i/>
      <sz val="11"/>
      <color indexed="8"/>
      <name val="Calibri"/>
      <family val="2"/>
    </font>
    <font>
      <b/>
      <sz val="13"/>
      <color indexed="8"/>
      <name val="Calibri"/>
      <family val="2"/>
    </font>
    <font>
      <b/>
      <sz val="16"/>
      <name val="Calibri"/>
      <family val="2"/>
    </font>
    <font>
      <b/>
      <sz val="16"/>
      <color indexed="8"/>
      <name val="Calibri"/>
      <family val="2"/>
    </font>
    <font>
      <i/>
      <sz val="11"/>
      <name val="Calibri"/>
      <family val="2"/>
    </font>
    <font>
      <b/>
      <i/>
      <sz val="11"/>
      <name val="Calibri"/>
      <family val="2"/>
    </font>
    <font>
      <sz val="10"/>
      <color indexed="8"/>
      <name val="Calibri"/>
      <family val="2"/>
    </font>
    <font>
      <b/>
      <i/>
      <sz val="11"/>
      <color indexed="8"/>
      <name val="Calibri"/>
      <family val="2"/>
    </font>
    <font>
      <sz val="10"/>
      <name val="Calibri"/>
      <family val="2"/>
    </font>
    <font>
      <b/>
      <sz val="10"/>
      <name val="Calibri"/>
      <family val="2"/>
    </font>
    <font>
      <b/>
      <sz val="10"/>
      <color indexed="8"/>
      <name val="Calibri"/>
      <family val="2"/>
    </font>
    <font>
      <i/>
      <sz val="9"/>
      <color indexed="8"/>
      <name val="Calibri"/>
      <family val="2"/>
    </font>
    <font>
      <b/>
      <i/>
      <sz val="10"/>
      <name val="Calibri"/>
      <family val="2"/>
    </font>
    <font>
      <b/>
      <sz val="9"/>
      <color indexed="8"/>
      <name val="Calibri"/>
      <family val="2"/>
    </font>
    <font>
      <sz val="9"/>
      <color indexed="8"/>
      <name val="Calibri"/>
      <family val="2"/>
    </font>
    <font>
      <b/>
      <i/>
      <sz val="10"/>
      <color indexed="8"/>
      <name val="Calibri"/>
      <family val="2"/>
    </font>
    <font>
      <i/>
      <sz val="10"/>
      <name val="Calibri"/>
      <family val="2"/>
    </font>
    <font>
      <strike/>
      <sz val="11"/>
      <name val="Calibri"/>
      <family val="2"/>
    </font>
    <font>
      <b/>
      <i/>
      <strike/>
      <sz val="11"/>
      <name val="Calibri"/>
      <family val="2"/>
    </font>
    <font>
      <b/>
      <u/>
      <sz val="10"/>
      <name val="Calibri"/>
      <family val="2"/>
    </font>
    <font>
      <i/>
      <sz val="10"/>
      <name val="Times New Roman"/>
      <family val="1"/>
    </font>
    <font>
      <i/>
      <sz val="10"/>
      <color indexed="8"/>
      <name val="Calibri"/>
      <family val="2"/>
    </font>
    <font>
      <b/>
      <sz val="12"/>
      <name val="Times New Roman"/>
      <family val="1"/>
    </font>
    <font>
      <sz val="10"/>
      <color indexed="56"/>
      <name val="Calibri"/>
      <family val="2"/>
    </font>
    <font>
      <b/>
      <sz val="6"/>
      <name val="Calibri"/>
      <family val="2"/>
    </font>
    <font>
      <sz val="6"/>
      <color indexed="8"/>
      <name val="Calibri"/>
      <family val="2"/>
    </font>
    <font>
      <sz val="11"/>
      <color theme="1"/>
      <name val="Calibri"/>
      <family val="2"/>
      <scheme val="minor"/>
    </font>
    <font>
      <b/>
      <sz val="11"/>
      <color theme="1"/>
      <name val="Calibri"/>
      <family val="2"/>
      <scheme val="minor"/>
    </font>
    <font>
      <i/>
      <sz val="10"/>
      <color theme="1"/>
      <name val="Calibri"/>
      <family val="2"/>
      <scheme val="minor"/>
    </font>
    <font>
      <sz val="11"/>
      <name val="Calibri"/>
      <family val="2"/>
      <scheme val="minor"/>
    </font>
    <font>
      <sz val="11"/>
      <color indexed="8"/>
      <name val="Calibri"/>
      <family val="2"/>
      <scheme val="minor"/>
    </font>
    <font>
      <b/>
      <sz val="11"/>
      <name val="Calibri"/>
      <family val="2"/>
      <scheme val="minor"/>
    </font>
    <font>
      <b/>
      <u/>
      <sz val="11"/>
      <name val="Calibri"/>
      <family val="2"/>
      <scheme val="minor"/>
    </font>
    <font>
      <i/>
      <sz val="11"/>
      <name val="Calibri"/>
      <family val="2"/>
      <scheme val="minor"/>
    </font>
    <font>
      <b/>
      <sz val="10"/>
      <color theme="1"/>
      <name val="Arial"/>
      <family val="2"/>
    </font>
    <font>
      <i/>
      <u/>
      <sz val="11"/>
      <name val="Calibri"/>
      <family val="2"/>
      <scheme val="minor"/>
    </font>
    <font>
      <strike/>
      <sz val="11"/>
      <name val="Calibri"/>
      <family val="2"/>
      <scheme val="minor"/>
    </font>
    <font>
      <b/>
      <i/>
      <sz val="10"/>
      <color theme="1"/>
      <name val="Calibri"/>
      <family val="2"/>
      <scheme val="minor"/>
    </font>
    <font>
      <i/>
      <sz val="11"/>
      <color theme="1"/>
      <name val="Calibri"/>
      <family val="2"/>
      <scheme val="minor"/>
    </font>
    <font>
      <sz val="10"/>
      <name val="Calibri"/>
      <family val="2"/>
      <scheme val="minor"/>
    </font>
    <font>
      <b/>
      <sz val="16"/>
      <name val="Calibri"/>
      <family val="2"/>
      <scheme val="minor"/>
    </font>
    <font>
      <i/>
      <sz val="13"/>
      <name val="Calibri"/>
      <family val="2"/>
      <scheme val="minor"/>
    </font>
    <font>
      <sz val="13"/>
      <name val="Calibri"/>
      <family val="2"/>
      <scheme val="minor"/>
    </font>
    <font>
      <b/>
      <i/>
      <sz val="13"/>
      <name val="Calibri"/>
      <family val="2"/>
      <scheme val="minor"/>
    </font>
    <font>
      <b/>
      <sz val="13"/>
      <color theme="1"/>
      <name val="Calibri"/>
      <family val="2"/>
      <scheme val="minor"/>
    </font>
    <font>
      <b/>
      <sz val="13"/>
      <name val="Calibri"/>
      <family val="2"/>
      <scheme val="minor"/>
    </font>
    <font>
      <sz val="8"/>
      <name val="Calibri"/>
      <family val="2"/>
      <scheme val="minor"/>
    </font>
    <font>
      <b/>
      <sz val="10"/>
      <name val="Calibri"/>
      <family val="2"/>
      <scheme val="minor"/>
    </font>
    <font>
      <i/>
      <sz val="10"/>
      <name val="Calibri"/>
      <family val="2"/>
      <scheme val="minor"/>
    </font>
    <font>
      <b/>
      <sz val="10"/>
      <color theme="1"/>
      <name val="Calibri"/>
      <family val="2"/>
      <scheme val="minor"/>
    </font>
    <font>
      <i/>
      <sz val="10"/>
      <color theme="1"/>
      <name val="Times New Roman"/>
      <family val="1"/>
    </font>
    <font>
      <sz val="10"/>
      <color theme="1"/>
      <name val="Calibri"/>
      <family val="2"/>
      <scheme val="minor"/>
    </font>
    <font>
      <sz val="10"/>
      <color theme="0"/>
      <name val="Arial"/>
      <family val="2"/>
    </font>
    <font>
      <b/>
      <sz val="20"/>
      <name val="Calibri"/>
      <family val="2"/>
      <scheme val="minor"/>
    </font>
    <font>
      <sz val="20"/>
      <name val="Calibri"/>
      <family val="2"/>
      <scheme val="minor"/>
    </font>
    <font>
      <sz val="16"/>
      <name val="Calibri"/>
      <family val="2"/>
      <scheme val="minor"/>
    </font>
    <font>
      <b/>
      <sz val="16"/>
      <color indexed="8"/>
      <name val="Calibri"/>
      <family val="2"/>
      <scheme val="minor"/>
    </font>
    <font>
      <b/>
      <sz val="16"/>
      <color theme="1"/>
      <name val="Calibri"/>
      <family val="2"/>
      <scheme val="minor"/>
    </font>
    <font>
      <b/>
      <sz val="14"/>
      <color theme="1"/>
      <name val="Calibri"/>
      <family val="2"/>
      <scheme val="minor"/>
    </font>
    <font>
      <b/>
      <u/>
      <sz val="13"/>
      <name val="Calibri"/>
      <family val="2"/>
      <scheme val="minor"/>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3">
    <border>
      <left/>
      <right/>
      <top/>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diagonal/>
    </border>
    <border>
      <left/>
      <right/>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right style="double">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medium">
        <color indexed="64"/>
      </bottom>
      <diagonal/>
    </border>
    <border>
      <left/>
      <right style="double">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s>
  <cellStyleXfs count="10">
    <xf numFmtId="0" fontId="0" fillId="0" borderId="0"/>
    <xf numFmtId="164" fontId="1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43" fillId="0" borderId="0"/>
    <xf numFmtId="0" fontId="14" fillId="0" borderId="0"/>
    <xf numFmtId="0" fontId="14" fillId="0" borderId="0"/>
    <xf numFmtId="0" fontId="13" fillId="0" borderId="0"/>
    <xf numFmtId="0" fontId="13" fillId="0" borderId="0"/>
    <xf numFmtId="0" fontId="1" fillId="0" borderId="0"/>
  </cellStyleXfs>
  <cellXfs count="1106">
    <xf numFmtId="0" fontId="0" fillId="0" borderId="0" xfId="0"/>
    <xf numFmtId="0" fontId="4" fillId="0" borderId="0" xfId="0" applyFont="1" applyBorder="1" applyAlignment="1">
      <alignment horizontal="center" vertical="center"/>
    </xf>
    <xf numFmtId="4" fontId="2" fillId="0" borderId="0" xfId="0" applyNumberFormat="1" applyFont="1" applyBorder="1" applyAlignment="1" applyProtection="1">
      <alignment horizontal="center" vertical="center"/>
    </xf>
    <xf numFmtId="0" fontId="4" fillId="0" borderId="0" xfId="0" applyFont="1" applyBorder="1" applyAlignment="1">
      <alignment horizontal="right" vertical="center"/>
    </xf>
    <xf numFmtId="0" fontId="0" fillId="0" borderId="0" xfId="0" applyAlignment="1">
      <alignment wrapText="1"/>
    </xf>
    <xf numFmtId="0" fontId="0" fillId="0" borderId="0" xfId="0" applyFill="1"/>
    <xf numFmtId="0" fontId="5" fillId="0" borderId="0" xfId="0" applyFont="1" applyFill="1"/>
    <xf numFmtId="0" fontId="15" fillId="0" borderId="1" xfId="5" applyFont="1" applyBorder="1" applyAlignment="1" applyProtection="1">
      <alignment horizontal="center" vertical="center" wrapText="1"/>
    </xf>
    <xf numFmtId="0" fontId="15" fillId="0" borderId="2" xfId="5" applyFont="1" applyBorder="1" applyAlignment="1" applyProtection="1">
      <alignment horizontal="center" vertical="center" wrapText="1"/>
    </xf>
    <xf numFmtId="0" fontId="14" fillId="0" borderId="3" xfId="5" applyFont="1" applyFill="1" applyBorder="1" applyAlignment="1" applyProtection="1">
      <alignment horizontal="left"/>
    </xf>
    <xf numFmtId="0" fontId="14" fillId="0" borderId="4" xfId="5" applyFont="1" applyFill="1" applyBorder="1" applyProtection="1"/>
    <xf numFmtId="4" fontId="17" fillId="0" borderId="5" xfId="5" applyNumberFormat="1" applyFont="1" applyBorder="1" applyAlignment="1" applyProtection="1">
      <alignment horizontal="right"/>
      <protection locked="0"/>
    </xf>
    <xf numFmtId="4" fontId="17" fillId="0" borderId="5" xfId="5" applyNumberFormat="1" applyFont="1" applyBorder="1" applyAlignment="1" applyProtection="1">
      <alignment horizontal="right"/>
    </xf>
    <xf numFmtId="0" fontId="17" fillId="0" borderId="4" xfId="5" applyFont="1" applyFill="1" applyBorder="1" applyProtection="1"/>
    <xf numFmtId="0" fontId="17" fillId="0" borderId="6" xfId="5" applyFont="1" applyBorder="1" applyAlignment="1" applyProtection="1">
      <alignment horizontal="center"/>
    </xf>
    <xf numFmtId="0" fontId="15" fillId="0" borderId="4" xfId="5" applyFont="1" applyFill="1" applyBorder="1" applyAlignment="1" applyProtection="1">
      <alignment horizontal="right"/>
    </xf>
    <xf numFmtId="0" fontId="15" fillId="0" borderId="6" xfId="5" applyFont="1" applyBorder="1" applyAlignment="1" applyProtection="1">
      <alignment horizontal="center"/>
    </xf>
    <xf numFmtId="4" fontId="15" fillId="0" borderId="5" xfId="5" applyNumberFormat="1" applyFont="1" applyBorder="1" applyAlignment="1" applyProtection="1">
      <alignment horizontal="right"/>
    </xf>
    <xf numFmtId="0" fontId="15" fillId="0" borderId="7" xfId="5" applyFont="1" applyFill="1" applyBorder="1" applyAlignment="1" applyProtection="1">
      <alignment horizontal="right"/>
    </xf>
    <xf numFmtId="4" fontId="15" fillId="0" borderId="8" xfId="5" applyNumberFormat="1" applyFont="1" applyBorder="1" applyAlignment="1" applyProtection="1">
      <alignment horizontal="right"/>
    </xf>
    <xf numFmtId="0" fontId="0" fillId="0" borderId="0" xfId="0" applyFill="1" applyProtection="1"/>
    <xf numFmtId="0" fontId="14" fillId="0" borderId="0" xfId="5" applyFill="1" applyProtection="1"/>
    <xf numFmtId="0" fontId="14" fillId="0" borderId="0" xfId="5" applyProtection="1"/>
    <xf numFmtId="0" fontId="14" fillId="0" borderId="0" xfId="5" applyBorder="1" applyProtection="1"/>
    <xf numFmtId="0" fontId="14" fillId="0" borderId="0" xfId="5" applyFill="1" applyAlignment="1" applyProtection="1">
      <alignment horizontal="left"/>
    </xf>
    <xf numFmtId="0" fontId="14" fillId="0" borderId="0" xfId="5" applyAlignment="1" applyProtection="1">
      <alignment horizontal="center"/>
    </xf>
    <xf numFmtId="0" fontId="14" fillId="0" borderId="0" xfId="5" applyAlignment="1" applyProtection="1"/>
    <xf numFmtId="0" fontId="14" fillId="0" borderId="4" xfId="5" applyBorder="1" applyProtection="1"/>
    <xf numFmtId="0" fontId="14" fillId="0" borderId="9" xfId="5" applyFill="1" applyBorder="1" applyAlignment="1" applyProtection="1">
      <alignment horizontal="left"/>
    </xf>
    <xf numFmtId="0" fontId="14" fillId="0" borderId="10" xfId="5" applyBorder="1" applyAlignment="1" applyProtection="1">
      <alignment horizontal="center"/>
    </xf>
    <xf numFmtId="0" fontId="14" fillId="0" borderId="11" xfId="5" applyBorder="1" applyAlignment="1" applyProtection="1">
      <alignment horizontal="center"/>
    </xf>
    <xf numFmtId="0" fontId="14" fillId="0" borderId="12" xfId="5" applyBorder="1" applyAlignment="1" applyProtection="1"/>
    <xf numFmtId="0" fontId="14" fillId="0" borderId="13" xfId="5" applyBorder="1" applyAlignment="1" applyProtection="1"/>
    <xf numFmtId="0" fontId="14" fillId="0" borderId="9" xfId="5" applyFill="1" applyBorder="1" applyProtection="1"/>
    <xf numFmtId="0" fontId="14" fillId="0" borderId="6" xfId="5" applyBorder="1" applyAlignment="1" applyProtection="1">
      <alignment horizontal="center"/>
    </xf>
    <xf numFmtId="4" fontId="14" fillId="0" borderId="6" xfId="5" applyNumberFormat="1" applyBorder="1" applyAlignment="1" applyProtection="1">
      <alignment horizontal="center"/>
    </xf>
    <xf numFmtId="0" fontId="14" fillId="0" borderId="5" xfId="5" applyBorder="1" applyProtection="1"/>
    <xf numFmtId="0" fontId="14" fillId="0" borderId="4" xfId="5" applyFill="1" applyBorder="1" applyProtection="1"/>
    <xf numFmtId="4" fontId="14" fillId="0" borderId="5" xfId="5" applyNumberFormat="1" applyBorder="1" applyAlignment="1" applyProtection="1">
      <alignment horizontal="right"/>
      <protection locked="0"/>
    </xf>
    <xf numFmtId="2" fontId="14" fillId="0" borderId="5" xfId="5" applyNumberFormat="1" applyBorder="1" applyAlignment="1" applyProtection="1">
      <alignment horizontal="right"/>
    </xf>
    <xf numFmtId="0" fontId="14" fillId="0" borderId="6" xfId="5" applyFill="1" applyBorder="1" applyAlignment="1" applyProtection="1">
      <alignment horizontal="center"/>
    </xf>
    <xf numFmtId="4" fontId="14" fillId="0" borderId="6" xfId="5" applyNumberFormat="1" applyFill="1" applyBorder="1" applyAlignment="1" applyProtection="1">
      <alignment horizontal="center"/>
    </xf>
    <xf numFmtId="4" fontId="14" fillId="0" borderId="5" xfId="5" applyNumberFormat="1" applyFill="1" applyBorder="1" applyAlignment="1" applyProtection="1">
      <alignment horizontal="right"/>
      <protection locked="0"/>
    </xf>
    <xf numFmtId="4" fontId="14" fillId="0" borderId="5" xfId="5" applyNumberFormat="1" applyFill="1" applyBorder="1" applyAlignment="1" applyProtection="1">
      <alignment horizontal="right"/>
    </xf>
    <xf numFmtId="0" fontId="14" fillId="0" borderId="4" xfId="5" applyFill="1" applyBorder="1" applyAlignment="1" applyProtection="1">
      <alignment wrapText="1"/>
    </xf>
    <xf numFmtId="4" fontId="14" fillId="0" borderId="5" xfId="5" applyNumberFormat="1" applyBorder="1" applyAlignment="1" applyProtection="1">
      <alignment horizontal="right"/>
    </xf>
    <xf numFmtId="4" fontId="17" fillId="0" borderId="5" xfId="5" applyNumberFormat="1" applyFont="1" applyFill="1" applyBorder="1" applyAlignment="1" applyProtection="1">
      <alignment horizontal="right"/>
      <protection locked="0"/>
    </xf>
    <xf numFmtId="0" fontId="14" fillId="0" borderId="4" xfId="5" applyFill="1" applyBorder="1" applyAlignment="1" applyProtection="1"/>
    <xf numFmtId="0" fontId="14" fillId="0" borderId="3" xfId="5" applyFill="1" applyBorder="1" applyProtection="1"/>
    <xf numFmtId="0" fontId="14" fillId="0" borderId="14" xfId="5" applyBorder="1" applyAlignment="1" applyProtection="1">
      <alignment horizontal="center"/>
    </xf>
    <xf numFmtId="2" fontId="14" fillId="0" borderId="13" xfId="5" applyNumberFormat="1" applyBorder="1" applyAlignment="1" applyProtection="1">
      <alignment horizontal="right"/>
    </xf>
    <xf numFmtId="0" fontId="14" fillId="0" borderId="15" xfId="5" applyBorder="1" applyAlignment="1" applyProtection="1">
      <alignment horizontal="center"/>
    </xf>
    <xf numFmtId="2" fontId="14" fillId="0" borderId="12" xfId="5" applyNumberFormat="1" applyBorder="1" applyAlignment="1" applyProtection="1">
      <alignment horizontal="right"/>
    </xf>
    <xf numFmtId="4" fontId="14" fillId="0" borderId="14" xfId="5" applyNumberFormat="1" applyBorder="1" applyAlignment="1" applyProtection="1">
      <alignment horizontal="center"/>
    </xf>
    <xf numFmtId="2" fontId="14" fillId="0" borderId="5" xfId="5" applyNumberFormat="1" applyBorder="1" applyAlignment="1" applyProtection="1">
      <alignment horizontal="center"/>
    </xf>
    <xf numFmtId="0" fontId="14" fillId="0" borderId="16" xfId="5" applyBorder="1" applyAlignment="1" applyProtection="1">
      <alignment horizontal="center"/>
    </xf>
    <xf numFmtId="4" fontId="14" fillId="0" borderId="16" xfId="5" applyNumberFormat="1" applyBorder="1" applyAlignment="1" applyProtection="1">
      <alignment horizontal="center"/>
    </xf>
    <xf numFmtId="0" fontId="14" fillId="0" borderId="6" xfId="5" applyFont="1" applyFill="1" applyBorder="1" applyAlignment="1" applyProtection="1">
      <alignment horizontal="center"/>
    </xf>
    <xf numFmtId="4" fontId="14" fillId="0" borderId="6" xfId="5" applyNumberFormat="1" applyFont="1" applyFill="1" applyBorder="1" applyAlignment="1" applyProtection="1">
      <alignment horizontal="center"/>
    </xf>
    <xf numFmtId="0" fontId="14" fillId="0" borderId="0" xfId="5" applyFill="1" applyBorder="1" applyAlignment="1" applyProtection="1">
      <alignment horizontal="left"/>
    </xf>
    <xf numFmtId="0" fontId="14" fillId="0" borderId="0" xfId="5" applyBorder="1" applyAlignment="1" applyProtection="1">
      <alignment horizontal="center"/>
    </xf>
    <xf numFmtId="0" fontId="14" fillId="0" borderId="0" xfId="5" applyBorder="1" applyAlignment="1" applyProtection="1"/>
    <xf numFmtId="0" fontId="14" fillId="0" borderId="0" xfId="5" applyFill="1" applyBorder="1" applyProtection="1"/>
    <xf numFmtId="0" fontId="21" fillId="0" borderId="0" xfId="7" applyFont="1" applyFill="1" applyBorder="1" applyProtection="1"/>
    <xf numFmtId="0" fontId="13" fillId="0" borderId="0" xfId="7" applyFont="1" applyFill="1" applyProtection="1"/>
    <xf numFmtId="0" fontId="23" fillId="0" borderId="0" xfId="6" applyFont="1" applyFill="1" applyProtection="1"/>
    <xf numFmtId="0" fontId="14" fillId="0" borderId="0" xfId="6" applyAlignment="1" applyProtection="1">
      <alignment horizontal="center" vertical="center"/>
    </xf>
    <xf numFmtId="0" fontId="19" fillId="0" borderId="0" xfId="6" applyFont="1" applyFill="1" applyBorder="1" applyAlignment="1" applyProtection="1">
      <alignment vertical="center" wrapText="1"/>
    </xf>
    <xf numFmtId="0" fontId="20" fillId="0" borderId="0" xfId="6" applyFont="1" applyFill="1" applyAlignment="1" applyProtection="1"/>
    <xf numFmtId="0" fontId="14" fillId="0" borderId="0" xfId="6" applyProtection="1"/>
    <xf numFmtId="0" fontId="27" fillId="0" borderId="17" xfId="6" applyFont="1" applyBorder="1" applyAlignment="1" applyProtection="1">
      <alignment horizontal="center" vertical="center"/>
    </xf>
    <xf numFmtId="0" fontId="27" fillId="0" borderId="0" xfId="6" applyFont="1" applyProtection="1"/>
    <xf numFmtId="0" fontId="27" fillId="0" borderId="4" xfId="6" applyFont="1" applyBorder="1" applyProtection="1"/>
    <xf numFmtId="0" fontId="27" fillId="0" borderId="18" xfId="6" applyFont="1" applyBorder="1" applyAlignment="1" applyProtection="1">
      <alignment horizontal="center" vertical="center"/>
    </xf>
    <xf numFmtId="0" fontId="27" fillId="0" borderId="19" xfId="6" applyFont="1" applyBorder="1" applyAlignment="1" applyProtection="1">
      <alignment vertical="center"/>
    </xf>
    <xf numFmtId="4" fontId="27" fillId="0" borderId="18" xfId="6" applyNumberFormat="1" applyFont="1" applyBorder="1" applyAlignment="1" applyProtection="1">
      <alignment horizontal="center" vertical="center"/>
    </xf>
    <xf numFmtId="4" fontId="27" fillId="0" borderId="20" xfId="6" applyNumberFormat="1" applyFont="1" applyBorder="1" applyAlignment="1" applyProtection="1">
      <alignment horizontal="center" vertical="center"/>
      <protection locked="0"/>
    </xf>
    <xf numFmtId="4" fontId="27" fillId="0" borderId="15" xfId="6" applyNumberFormat="1" applyFont="1" applyBorder="1" applyAlignment="1" applyProtection="1">
      <alignment horizontal="center" vertical="center"/>
      <protection locked="0"/>
    </xf>
    <xf numFmtId="4" fontId="27" fillId="0" borderId="21" xfId="6" applyNumberFormat="1" applyFont="1" applyBorder="1" applyAlignment="1" applyProtection="1">
      <alignment horizontal="center" vertical="center"/>
    </xf>
    <xf numFmtId="0" fontId="27" fillId="0" borderId="22" xfId="6" applyFont="1" applyBorder="1" applyAlignment="1" applyProtection="1">
      <alignment vertical="center"/>
    </xf>
    <xf numFmtId="4" fontId="27" fillId="0" borderId="23" xfId="6" applyNumberFormat="1" applyFont="1" applyBorder="1" applyAlignment="1" applyProtection="1">
      <alignment horizontal="center" vertical="center"/>
      <protection locked="0"/>
    </xf>
    <xf numFmtId="4" fontId="27" fillId="0" borderId="18" xfId="6" applyNumberFormat="1" applyFont="1" applyBorder="1" applyAlignment="1" applyProtection="1">
      <alignment horizontal="center" vertical="center"/>
      <protection locked="0"/>
    </xf>
    <xf numFmtId="4" fontId="27" fillId="0" borderId="24" xfId="6" applyNumberFormat="1" applyFont="1" applyBorder="1" applyAlignment="1" applyProtection="1">
      <alignment horizontal="center" vertical="center"/>
    </xf>
    <xf numFmtId="0" fontId="27" fillId="0" borderId="4" xfId="6" applyFont="1" applyBorder="1" applyAlignment="1" applyProtection="1">
      <alignment horizontal="center" vertical="center"/>
    </xf>
    <xf numFmtId="4" fontId="27" fillId="0" borderId="20" xfId="6" applyNumberFormat="1" applyFont="1" applyBorder="1" applyAlignment="1" applyProtection="1">
      <alignment horizontal="center" vertical="center"/>
    </xf>
    <xf numFmtId="4" fontId="27" fillId="0" borderId="25" xfId="6" applyNumberFormat="1" applyFont="1" applyBorder="1" applyAlignment="1" applyProtection="1">
      <alignment horizontal="center" vertical="center"/>
    </xf>
    <xf numFmtId="0" fontId="27" fillId="0" borderId="0" xfId="6" applyFont="1" applyAlignment="1" applyProtection="1">
      <alignment horizontal="center"/>
    </xf>
    <xf numFmtId="4" fontId="27" fillId="0" borderId="24" xfId="6" applyNumberFormat="1" applyFont="1" applyBorder="1" applyAlignment="1" applyProtection="1">
      <alignment horizontal="center"/>
      <protection locked="0"/>
    </xf>
    <xf numFmtId="4" fontId="27" fillId="0" borderId="26" xfId="6" applyNumberFormat="1" applyFont="1" applyBorder="1" applyAlignment="1" applyProtection="1">
      <alignment horizontal="center"/>
    </xf>
    <xf numFmtId="0" fontId="27" fillId="0" borderId="0" xfId="6" applyFont="1" applyAlignment="1" applyProtection="1">
      <alignment horizontal="left"/>
    </xf>
    <xf numFmtId="4" fontId="27" fillId="0" borderId="2" xfId="6" applyNumberFormat="1" applyFont="1" applyBorder="1" applyAlignment="1" applyProtection="1">
      <alignment horizontal="center"/>
    </xf>
    <xf numFmtId="0" fontId="45" fillId="0" borderId="0" xfId="0" quotePrefix="1" applyFont="1" applyProtection="1"/>
    <xf numFmtId="0" fontId="46" fillId="0" borderId="0" xfId="7" applyFont="1" applyProtection="1"/>
    <xf numFmtId="0" fontId="46" fillId="0" borderId="0" xfId="7" applyFont="1" applyAlignment="1" applyProtection="1">
      <alignment horizontal="center"/>
    </xf>
    <xf numFmtId="0" fontId="46" fillId="0" borderId="0" xfId="7" applyFont="1" applyFill="1" applyProtection="1"/>
    <xf numFmtId="0" fontId="47" fillId="0" borderId="0" xfId="4" applyFont="1" applyFill="1" applyProtection="1"/>
    <xf numFmtId="0" fontId="46" fillId="0" borderId="27" xfId="7" applyFont="1" applyFill="1" applyBorder="1" applyProtection="1"/>
    <xf numFmtId="0" fontId="46" fillId="0" borderId="28" xfId="7" applyFont="1" applyFill="1" applyBorder="1" applyProtection="1"/>
    <xf numFmtId="0" fontId="48" fillId="0" borderId="29" xfId="7" applyFont="1" applyFill="1" applyBorder="1" applyAlignment="1" applyProtection="1">
      <alignment horizontal="center"/>
    </xf>
    <xf numFmtId="0" fontId="48" fillId="0" borderId="30" xfId="7" applyFont="1" applyFill="1" applyBorder="1" applyAlignment="1" applyProtection="1">
      <alignment horizontal="center"/>
    </xf>
    <xf numFmtId="0" fontId="46" fillId="0" borderId="7" xfId="7" applyFont="1" applyFill="1" applyBorder="1" applyProtection="1"/>
    <xf numFmtId="0" fontId="46" fillId="0" borderId="31" xfId="7" applyFont="1" applyFill="1" applyBorder="1" applyProtection="1"/>
    <xf numFmtId="0" fontId="48" fillId="0" borderId="32" xfId="7" applyFont="1" applyFill="1" applyBorder="1" applyAlignment="1" applyProtection="1">
      <alignment horizontal="center"/>
    </xf>
    <xf numFmtId="0" fontId="48" fillId="0" borderId="25" xfId="7" applyFont="1" applyFill="1" applyBorder="1" applyAlignment="1" applyProtection="1">
      <alignment horizontal="center"/>
    </xf>
    <xf numFmtId="0" fontId="46" fillId="0" borderId="33" xfId="7" applyFont="1" applyFill="1" applyBorder="1" applyProtection="1"/>
    <xf numFmtId="0" fontId="46" fillId="0" borderId="0" xfId="7" applyFont="1" applyFill="1" applyBorder="1" applyProtection="1"/>
    <xf numFmtId="0" fontId="46" fillId="0" borderId="4" xfId="7" applyFont="1" applyFill="1" applyBorder="1" applyProtection="1"/>
    <xf numFmtId="0" fontId="46" fillId="0" borderId="34" xfId="7" applyFont="1" applyFill="1" applyBorder="1" applyProtection="1"/>
    <xf numFmtId="0" fontId="49" fillId="0" borderId="0" xfId="7" applyFont="1" applyFill="1" applyBorder="1" applyProtection="1"/>
    <xf numFmtId="0" fontId="48" fillId="0" borderId="0" xfId="7" applyFont="1" applyFill="1" applyBorder="1" applyProtection="1"/>
    <xf numFmtId="0" fontId="50" fillId="0" borderId="0" xfId="7" applyFont="1" applyFill="1" applyBorder="1" applyProtection="1"/>
    <xf numFmtId="0" fontId="51" fillId="0" borderId="0" xfId="4" applyFont="1" applyAlignment="1" applyProtection="1"/>
    <xf numFmtId="0" fontId="46" fillId="0" borderId="0" xfId="7" applyFont="1" applyFill="1" applyBorder="1" applyAlignment="1" applyProtection="1">
      <alignment wrapText="1"/>
    </xf>
    <xf numFmtId="0" fontId="48" fillId="0" borderId="0" xfId="7" applyFont="1" applyFill="1" applyBorder="1" applyAlignment="1" applyProtection="1">
      <alignment horizontal="right"/>
    </xf>
    <xf numFmtId="0" fontId="46" fillId="0" borderId="0" xfId="7" applyFont="1" applyFill="1" applyBorder="1" applyAlignment="1" applyProtection="1">
      <alignment horizontal="left" vertical="top" wrapText="1"/>
    </xf>
    <xf numFmtId="0" fontId="48" fillId="0" borderId="0" xfId="7" applyFont="1" applyFill="1" applyBorder="1" applyAlignment="1" applyProtection="1">
      <alignment horizontal="center" wrapText="1"/>
    </xf>
    <xf numFmtId="0" fontId="52" fillId="0" borderId="0" xfId="7" applyFont="1" applyFill="1" applyBorder="1" applyProtection="1"/>
    <xf numFmtId="0" fontId="48" fillId="0" borderId="0" xfId="7" applyFont="1" applyFill="1" applyBorder="1" applyAlignment="1" applyProtection="1">
      <alignment horizontal="left"/>
    </xf>
    <xf numFmtId="0" fontId="46" fillId="0" borderId="0" xfId="7" applyFont="1" applyFill="1" applyBorder="1" applyAlignment="1" applyProtection="1">
      <alignment horizontal="left"/>
    </xf>
    <xf numFmtId="0" fontId="50" fillId="0" borderId="0" xfId="7" applyFont="1" applyFill="1" applyBorder="1" applyAlignment="1" applyProtection="1">
      <alignment horizontal="left"/>
    </xf>
    <xf numFmtId="0" fontId="46" fillId="0" borderId="0" xfId="7" applyFont="1" applyFill="1" applyBorder="1" applyAlignment="1" applyProtection="1">
      <alignment horizontal="left" wrapText="1"/>
    </xf>
    <xf numFmtId="0" fontId="46" fillId="0" borderId="35" xfId="7" applyFont="1" applyFill="1" applyBorder="1" applyProtection="1"/>
    <xf numFmtId="0" fontId="48" fillId="0" borderId="31" xfId="7" applyFont="1" applyFill="1" applyBorder="1" applyAlignment="1" applyProtection="1">
      <alignment wrapText="1"/>
    </xf>
    <xf numFmtId="0" fontId="48" fillId="0" borderId="0" xfId="7" applyFont="1" applyProtection="1"/>
    <xf numFmtId="0" fontId="0" fillId="0" borderId="0" xfId="0" applyAlignment="1" applyProtection="1">
      <alignment horizontal="left"/>
    </xf>
    <xf numFmtId="0" fontId="23" fillId="0" borderId="0" xfId="4" applyFont="1" applyFill="1" applyProtection="1"/>
    <xf numFmtId="0" fontId="48" fillId="0" borderId="36" xfId="7" applyFont="1" applyFill="1" applyBorder="1" applyAlignment="1" applyProtection="1">
      <alignment horizontal="center"/>
    </xf>
    <xf numFmtId="0" fontId="48" fillId="0" borderId="37" xfId="7" applyFont="1" applyFill="1" applyBorder="1" applyAlignment="1" applyProtection="1">
      <alignment horizontal="center"/>
    </xf>
    <xf numFmtId="0" fontId="48" fillId="0" borderId="38" xfId="7" applyFont="1" applyFill="1" applyBorder="1" applyAlignment="1" applyProtection="1">
      <alignment horizontal="center"/>
    </xf>
    <xf numFmtId="0" fontId="48" fillId="0" borderId="39" xfId="7" applyFont="1" applyFill="1" applyBorder="1" applyAlignment="1" applyProtection="1">
      <alignment horizontal="center"/>
    </xf>
    <xf numFmtId="0" fontId="53" fillId="0" borderId="0" xfId="7" applyFont="1" applyFill="1" applyBorder="1" applyProtection="1"/>
    <xf numFmtId="0" fontId="53" fillId="0" borderId="34" xfId="7" applyFont="1" applyFill="1" applyBorder="1" applyProtection="1"/>
    <xf numFmtId="0" fontId="50" fillId="0" borderId="0" xfId="7" applyFont="1" applyFill="1" applyBorder="1" applyAlignment="1" applyProtection="1">
      <alignment wrapText="1"/>
    </xf>
    <xf numFmtId="0" fontId="46" fillId="0" borderId="40" xfId="7" applyFont="1" applyFill="1" applyBorder="1" applyProtection="1"/>
    <xf numFmtId="0" fontId="46" fillId="0" borderId="41" xfId="7" applyFont="1" applyFill="1" applyBorder="1" applyProtection="1"/>
    <xf numFmtId="0" fontId="46" fillId="0" borderId="42" xfId="7" applyFont="1" applyFill="1" applyBorder="1" applyProtection="1"/>
    <xf numFmtId="0" fontId="48" fillId="0" borderId="41" xfId="7" applyFont="1" applyFill="1" applyBorder="1" applyAlignment="1" applyProtection="1">
      <alignment horizontal="right"/>
    </xf>
    <xf numFmtId="0" fontId="48" fillId="0" borderId="0" xfId="7" applyFont="1" applyFill="1" applyBorder="1" applyAlignment="1" applyProtection="1">
      <alignment horizontal="center"/>
    </xf>
    <xf numFmtId="0" fontId="48" fillId="0" borderId="31" xfId="7" applyFont="1" applyFill="1" applyBorder="1" applyAlignment="1" applyProtection="1">
      <alignment horizontal="right"/>
    </xf>
    <xf numFmtId="0" fontId="13" fillId="0" borderId="0" xfId="7" applyFont="1" applyProtection="1"/>
    <xf numFmtId="4" fontId="43" fillId="0" borderId="43" xfId="4" applyNumberFormat="1" applyFill="1" applyBorder="1" applyAlignment="1" applyProtection="1">
      <alignment horizontal="right"/>
      <protection locked="0"/>
    </xf>
    <xf numFmtId="4" fontId="43" fillId="0" borderId="20" xfId="4" applyNumberFormat="1" applyFill="1" applyBorder="1" applyAlignment="1" applyProtection="1">
      <alignment horizontal="right"/>
      <protection locked="0"/>
    </xf>
    <xf numFmtId="0" fontId="54" fillId="0" borderId="0" xfId="0" quotePrefix="1" applyFont="1" applyProtection="1"/>
    <xf numFmtId="0" fontId="43" fillId="0" borderId="0" xfId="4" applyFill="1" applyProtection="1"/>
    <xf numFmtId="0" fontId="43" fillId="0" borderId="0" xfId="4" applyFill="1" applyAlignment="1" applyProtection="1">
      <alignment horizontal="center"/>
    </xf>
    <xf numFmtId="0" fontId="19" fillId="0" borderId="0" xfId="4" applyFont="1" applyFill="1" applyBorder="1" applyAlignment="1" applyProtection="1">
      <alignment vertical="center"/>
    </xf>
    <xf numFmtId="0" fontId="18" fillId="0" borderId="28" xfId="4" applyFont="1" applyFill="1" applyBorder="1" applyAlignment="1" applyProtection="1">
      <alignment horizontal="center" vertical="center" wrapText="1"/>
    </xf>
    <xf numFmtId="0" fontId="18" fillId="0" borderId="35" xfId="4" applyFont="1" applyFill="1" applyBorder="1" applyAlignment="1" applyProtection="1">
      <alignment horizontal="center" vertical="center" wrapText="1"/>
    </xf>
    <xf numFmtId="0" fontId="15" fillId="0" borderId="32" xfId="4" applyFont="1" applyFill="1" applyBorder="1" applyAlignment="1" applyProtection="1">
      <alignment horizontal="center" vertical="center" wrapText="1"/>
    </xf>
    <xf numFmtId="0" fontId="15" fillId="0" borderId="25" xfId="4" applyFont="1" applyFill="1" applyBorder="1" applyAlignment="1" applyProtection="1">
      <alignment horizontal="center" vertical="center" wrapText="1"/>
    </xf>
    <xf numFmtId="0" fontId="43" fillId="0" borderId="27" xfId="4" applyFill="1" applyBorder="1" applyProtection="1"/>
    <xf numFmtId="0" fontId="43" fillId="0" borderId="29" xfId="4" applyFill="1" applyBorder="1" applyAlignment="1" applyProtection="1">
      <alignment horizontal="center"/>
    </xf>
    <xf numFmtId="0" fontId="43" fillId="0" borderId="0" xfId="4" applyFill="1" applyBorder="1" applyProtection="1"/>
    <xf numFmtId="0" fontId="43" fillId="0" borderId="29" xfId="4" applyFill="1" applyBorder="1" applyProtection="1"/>
    <xf numFmtId="0" fontId="43" fillId="0" borderId="5" xfId="4" applyFill="1" applyBorder="1" applyProtection="1"/>
    <xf numFmtId="0" fontId="43" fillId="0" borderId="4" xfId="4" applyFill="1" applyBorder="1" applyProtection="1"/>
    <xf numFmtId="0" fontId="43" fillId="0" borderId="6" xfId="4" applyFill="1" applyBorder="1" applyAlignment="1" applyProtection="1">
      <alignment horizontal="center"/>
    </xf>
    <xf numFmtId="2" fontId="43" fillId="0" borderId="0" xfId="4" applyNumberFormat="1" applyFill="1" applyBorder="1" applyAlignment="1" applyProtection="1">
      <alignment horizontal="center"/>
    </xf>
    <xf numFmtId="2" fontId="43" fillId="0" borderId="6" xfId="4" applyNumberFormat="1" applyFill="1" applyBorder="1" applyAlignment="1" applyProtection="1">
      <alignment horizontal="center"/>
    </xf>
    <xf numFmtId="4" fontId="43" fillId="0" borderId="5" xfId="4" applyNumberFormat="1" applyFill="1" applyBorder="1" applyAlignment="1" applyProtection="1">
      <alignment horizontal="right"/>
    </xf>
    <xf numFmtId="0" fontId="43" fillId="0" borderId="3" xfId="4" applyFill="1" applyBorder="1" applyProtection="1"/>
    <xf numFmtId="0" fontId="43" fillId="0" borderId="14" xfId="4" applyFill="1" applyBorder="1" applyAlignment="1" applyProtection="1">
      <alignment horizontal="center"/>
    </xf>
    <xf numFmtId="2" fontId="43" fillId="0" borderId="44" xfId="4" applyNumberFormat="1" applyFill="1" applyBorder="1" applyAlignment="1" applyProtection="1">
      <alignment horizontal="center"/>
    </xf>
    <xf numFmtId="2" fontId="43" fillId="0" borderId="14" xfId="4" applyNumberFormat="1" applyFill="1" applyBorder="1" applyAlignment="1" applyProtection="1">
      <alignment horizontal="center"/>
    </xf>
    <xf numFmtId="2" fontId="43" fillId="0" borderId="13" xfId="4" applyNumberFormat="1" applyFill="1" applyBorder="1" applyAlignment="1" applyProtection="1">
      <alignment horizontal="center"/>
    </xf>
    <xf numFmtId="0" fontId="43" fillId="0" borderId="45" xfId="4" applyFill="1" applyBorder="1" applyProtection="1"/>
    <xf numFmtId="4" fontId="43" fillId="0" borderId="13" xfId="4" applyNumberFormat="1" applyFill="1" applyBorder="1" applyAlignment="1" applyProtection="1">
      <alignment horizontal="right"/>
    </xf>
    <xf numFmtId="2" fontId="43" fillId="0" borderId="46" xfId="4" applyNumberFormat="1" applyFill="1" applyBorder="1" applyAlignment="1" applyProtection="1">
      <alignment horizontal="center"/>
    </xf>
    <xf numFmtId="2" fontId="43" fillId="0" borderId="15" xfId="4" applyNumberFormat="1" applyFill="1" applyBorder="1" applyAlignment="1" applyProtection="1">
      <alignment horizontal="center"/>
    </xf>
    <xf numFmtId="2" fontId="43" fillId="0" borderId="5" xfId="4" applyNumberFormat="1" applyFill="1" applyBorder="1" applyAlignment="1" applyProtection="1">
      <alignment horizontal="center"/>
    </xf>
    <xf numFmtId="0" fontId="43" fillId="0" borderId="19" xfId="4" applyFill="1" applyBorder="1" applyProtection="1"/>
    <xf numFmtId="0" fontId="43" fillId="0" borderId="18" xfId="4" applyFont="1" applyFill="1" applyBorder="1" applyAlignment="1" applyProtection="1">
      <alignment horizontal="center"/>
    </xf>
    <xf numFmtId="2" fontId="15" fillId="0" borderId="0" xfId="4" applyNumberFormat="1" applyFont="1" applyFill="1" applyBorder="1" applyAlignment="1" applyProtection="1">
      <alignment horizontal="center"/>
    </xf>
    <xf numFmtId="2" fontId="15" fillId="0" borderId="6" xfId="4" applyNumberFormat="1" applyFont="1" applyFill="1" applyBorder="1" applyAlignment="1" applyProtection="1">
      <alignment horizontal="center"/>
    </xf>
    <xf numFmtId="4" fontId="43" fillId="0" borderId="20" xfId="4" applyNumberFormat="1" applyFont="1" applyFill="1" applyBorder="1" applyAlignment="1" applyProtection="1">
      <alignment horizontal="right"/>
    </xf>
    <xf numFmtId="0" fontId="43" fillId="0" borderId="18" xfId="4" applyFill="1" applyBorder="1" applyAlignment="1" applyProtection="1">
      <alignment horizontal="center"/>
    </xf>
    <xf numFmtId="0" fontId="14" fillId="0" borderId="19" xfId="4" applyFont="1" applyFill="1" applyBorder="1" applyProtection="1"/>
    <xf numFmtId="0" fontId="14" fillId="0" borderId="18" xfId="4" applyFont="1" applyFill="1" applyBorder="1" applyAlignment="1" applyProtection="1">
      <alignment horizontal="center"/>
    </xf>
    <xf numFmtId="4" fontId="14" fillId="0" borderId="20" xfId="4" applyNumberFormat="1" applyFont="1" applyFill="1" applyBorder="1" applyAlignment="1" applyProtection="1">
      <alignment horizontal="right"/>
    </xf>
    <xf numFmtId="0" fontId="43" fillId="0" borderId="47" xfId="4" applyFill="1" applyBorder="1" applyProtection="1"/>
    <xf numFmtId="0" fontId="43" fillId="0" borderId="15" xfId="4" applyFill="1" applyBorder="1" applyAlignment="1" applyProtection="1">
      <alignment horizontal="center"/>
    </xf>
    <xf numFmtId="0" fontId="55" fillId="0" borderId="48" xfId="4" applyFont="1" applyFill="1" applyBorder="1" applyAlignment="1" applyProtection="1">
      <alignment wrapText="1"/>
    </xf>
    <xf numFmtId="2" fontId="43" fillId="0" borderId="20" xfId="4" applyNumberFormat="1" applyFill="1" applyBorder="1" applyAlignment="1" applyProtection="1">
      <alignment horizontal="center"/>
    </xf>
    <xf numFmtId="2" fontId="43" fillId="0" borderId="43" xfId="4" applyNumberFormat="1" applyFill="1" applyBorder="1" applyAlignment="1" applyProtection="1">
      <alignment horizontal="center"/>
    </xf>
    <xf numFmtId="4" fontId="15" fillId="0" borderId="20" xfId="4" applyNumberFormat="1" applyFont="1" applyFill="1" applyBorder="1" applyAlignment="1" applyProtection="1">
      <alignment horizontal="right"/>
    </xf>
    <xf numFmtId="0" fontId="15" fillId="0" borderId="49" xfId="4" applyFont="1" applyFill="1" applyBorder="1" applyProtection="1"/>
    <xf numFmtId="0" fontId="14" fillId="0" borderId="49" xfId="4" applyFont="1" applyFill="1" applyBorder="1" applyAlignment="1" applyProtection="1">
      <alignment horizontal="center"/>
    </xf>
    <xf numFmtId="2" fontId="43" fillId="0" borderId="49" xfId="4" applyNumberFormat="1" applyFill="1" applyBorder="1" applyAlignment="1" applyProtection="1">
      <alignment horizontal="center"/>
    </xf>
    <xf numFmtId="2" fontId="15" fillId="0" borderId="49" xfId="4" applyNumberFormat="1" applyFont="1" applyFill="1" applyBorder="1" applyAlignment="1" applyProtection="1">
      <alignment horizontal="center"/>
    </xf>
    <xf numFmtId="0" fontId="48" fillId="0" borderId="50" xfId="4" applyFont="1" applyFill="1" applyBorder="1" applyAlignment="1" applyProtection="1">
      <alignment horizontal="left" wrapText="1"/>
    </xf>
    <xf numFmtId="0" fontId="48" fillId="0" borderId="49" xfId="4" applyFont="1" applyFill="1" applyBorder="1" applyAlignment="1" applyProtection="1">
      <alignment horizontal="left" wrapText="1"/>
    </xf>
    <xf numFmtId="0" fontId="48" fillId="0" borderId="51" xfId="4" applyFont="1" applyFill="1" applyBorder="1" applyAlignment="1" applyProtection="1">
      <alignment wrapText="1"/>
    </xf>
    <xf numFmtId="0" fontId="46" fillId="0" borderId="4" xfId="4" applyFont="1" applyFill="1" applyBorder="1" applyAlignment="1" applyProtection="1">
      <alignment horizontal="left" wrapText="1"/>
    </xf>
    <xf numFmtId="0" fontId="17" fillId="0" borderId="0" xfId="4" applyFont="1" applyFill="1" applyBorder="1" applyAlignment="1" applyProtection="1">
      <alignment horizontal="center"/>
    </xf>
    <xf numFmtId="0" fontId="15" fillId="0" borderId="4" xfId="4" applyFont="1" applyFill="1" applyBorder="1" applyProtection="1"/>
    <xf numFmtId="0" fontId="43" fillId="0" borderId="0" xfId="4" quotePrefix="1" applyFill="1" applyBorder="1" applyAlignment="1" applyProtection="1">
      <alignment horizontal="center"/>
    </xf>
    <xf numFmtId="0" fontId="43" fillId="0" borderId="0" xfId="4" applyFont="1" applyFill="1" applyProtection="1"/>
    <xf numFmtId="0" fontId="48" fillId="0" borderId="4" xfId="4" applyFont="1" applyFill="1" applyBorder="1" applyAlignment="1" applyProtection="1">
      <alignment horizontal="right"/>
    </xf>
    <xf numFmtId="0" fontId="48" fillId="0" borderId="0" xfId="4" applyFont="1" applyFill="1" applyBorder="1" applyAlignment="1" applyProtection="1">
      <alignment horizontal="left"/>
    </xf>
    <xf numFmtId="0" fontId="48" fillId="0" borderId="4" xfId="4" applyFont="1" applyFill="1" applyBorder="1" applyAlignment="1" applyProtection="1">
      <alignment horizontal="left"/>
    </xf>
    <xf numFmtId="4" fontId="44" fillId="0" borderId="20" xfId="4" applyNumberFormat="1" applyFont="1" applyFill="1" applyBorder="1" applyAlignment="1" applyProtection="1">
      <alignment horizontal="right"/>
    </xf>
    <xf numFmtId="0" fontId="43" fillId="0" borderId="0" xfId="4" applyFill="1" applyBorder="1" applyAlignment="1" applyProtection="1">
      <alignment horizontal="center"/>
    </xf>
    <xf numFmtId="0" fontId="43" fillId="0" borderId="43" xfId="4" applyFill="1" applyBorder="1" applyProtection="1"/>
    <xf numFmtId="2" fontId="44" fillId="0" borderId="43" xfId="4" applyNumberFormat="1" applyFont="1" applyFill="1" applyBorder="1" applyAlignment="1" applyProtection="1">
      <alignment horizontal="center"/>
    </xf>
    <xf numFmtId="0" fontId="46" fillId="0" borderId="4" xfId="4" applyFont="1" applyFill="1" applyBorder="1" applyProtection="1"/>
    <xf numFmtId="0" fontId="46" fillId="0" borderId="0" xfId="4" applyFont="1" applyFill="1" applyBorder="1" applyAlignment="1" applyProtection="1">
      <alignment horizontal="left"/>
    </xf>
    <xf numFmtId="0" fontId="43" fillId="0" borderId="52" xfId="4" applyFill="1" applyBorder="1" applyProtection="1"/>
    <xf numFmtId="0" fontId="43" fillId="0" borderId="0" xfId="4" applyFill="1" applyAlignment="1" applyProtection="1">
      <alignment vertical="center"/>
    </xf>
    <xf numFmtId="4" fontId="55" fillId="0" borderId="5" xfId="4" applyNumberFormat="1" applyFont="1" applyFill="1" applyBorder="1" applyAlignment="1" applyProtection="1">
      <alignment horizontal="right"/>
      <protection locked="0"/>
    </xf>
    <xf numFmtId="4" fontId="44" fillId="0" borderId="20" xfId="4" applyNumberFormat="1" applyFont="1" applyFill="1" applyBorder="1" applyAlignment="1" applyProtection="1">
      <alignment horizontal="right"/>
      <protection locked="0"/>
    </xf>
    <xf numFmtId="0" fontId="15" fillId="0" borderId="9" xfId="4" applyFont="1" applyFill="1" applyBorder="1" applyProtection="1"/>
    <xf numFmtId="0" fontId="43" fillId="0" borderId="53" xfId="4" applyFill="1" applyBorder="1" applyProtection="1"/>
    <xf numFmtId="0" fontId="14" fillId="0" borderId="0" xfId="4" applyFont="1" applyFill="1" applyBorder="1" applyAlignment="1">
      <alignment horizontal="center"/>
    </xf>
    <xf numFmtId="0" fontId="14" fillId="0" borderId="0" xfId="4" applyFont="1" applyFill="1" applyBorder="1" applyAlignment="1"/>
    <xf numFmtId="0" fontId="14" fillId="0" borderId="0" xfId="4" applyFont="1" applyFill="1" applyBorder="1"/>
    <xf numFmtId="0" fontId="15" fillId="0" borderId="54" xfId="4" applyFont="1" applyFill="1" applyBorder="1" applyAlignment="1">
      <alignment horizontal="center" vertical="center" wrapText="1"/>
    </xf>
    <xf numFmtId="0" fontId="14" fillId="0" borderId="55" xfId="4" applyFont="1" applyFill="1" applyBorder="1" applyAlignment="1">
      <alignment horizontal="center"/>
    </xf>
    <xf numFmtId="2" fontId="16" fillId="0" borderId="33" xfId="4" applyNumberFormat="1" applyFont="1" applyFill="1" applyBorder="1" applyAlignment="1">
      <alignment horizontal="left" vertical="center" wrapText="1"/>
    </xf>
    <xf numFmtId="2" fontId="16" fillId="0" borderId="0" xfId="4" applyNumberFormat="1" applyFont="1" applyFill="1" applyBorder="1" applyAlignment="1">
      <alignment horizontal="center" vertical="center"/>
    </xf>
    <xf numFmtId="2" fontId="16" fillId="0" borderId="33" xfId="4" applyNumberFormat="1" applyFont="1" applyFill="1" applyBorder="1" applyAlignment="1">
      <alignment horizontal="center" vertical="center"/>
    </xf>
    <xf numFmtId="2" fontId="16" fillId="0" borderId="5" xfId="4" applyNumberFormat="1" applyFont="1" applyFill="1" applyBorder="1" applyAlignment="1">
      <alignment horizontal="center" vertical="center"/>
    </xf>
    <xf numFmtId="0" fontId="14" fillId="0" borderId="48" xfId="4" applyFont="1" applyFill="1" applyBorder="1" applyAlignment="1">
      <alignment horizontal="center"/>
    </xf>
    <xf numFmtId="0" fontId="16" fillId="0" borderId="34" xfId="4" applyFont="1" applyFill="1" applyBorder="1" applyAlignment="1">
      <alignment horizontal="left" vertical="center"/>
    </xf>
    <xf numFmtId="0" fontId="14" fillId="0" borderId="34" xfId="4" applyFont="1" applyFill="1" applyBorder="1"/>
    <xf numFmtId="0" fontId="14" fillId="0" borderId="5" xfId="4" applyFont="1" applyFill="1" applyBorder="1"/>
    <xf numFmtId="0" fontId="22" fillId="0" borderId="0" xfId="4" applyFont="1" applyFill="1" applyBorder="1" applyAlignment="1">
      <alignment horizontal="center" vertical="center" wrapText="1"/>
    </xf>
    <xf numFmtId="0" fontId="12" fillId="0" borderId="34" xfId="4" applyFont="1" applyFill="1" applyBorder="1" applyAlignment="1">
      <alignment horizontal="left"/>
    </xf>
    <xf numFmtId="2" fontId="14" fillId="0" borderId="0" xfId="4" applyNumberFormat="1" applyFont="1" applyFill="1" applyBorder="1" applyAlignment="1">
      <alignment horizontal="center"/>
    </xf>
    <xf numFmtId="0" fontId="12" fillId="0" borderId="34" xfId="4" applyFont="1" applyFill="1" applyBorder="1" applyAlignment="1">
      <alignment horizontal="left" wrapText="1"/>
    </xf>
    <xf numFmtId="0" fontId="15" fillId="0" borderId="48" xfId="4" applyFont="1" applyFill="1" applyBorder="1" applyAlignment="1">
      <alignment horizontal="center"/>
    </xf>
    <xf numFmtId="0" fontId="15" fillId="0" borderId="34" xfId="4" applyFont="1" applyFill="1" applyBorder="1" applyAlignment="1">
      <alignment horizontal="left"/>
    </xf>
    <xf numFmtId="2" fontId="16" fillId="0" borderId="0" xfId="4" applyNumberFormat="1" applyFont="1" applyFill="1" applyBorder="1" applyAlignment="1">
      <alignment horizontal="center" wrapText="1"/>
    </xf>
    <xf numFmtId="0" fontId="16" fillId="0" borderId="0" xfId="4" applyFont="1" applyFill="1" applyBorder="1" applyAlignment="1">
      <alignment horizontal="center" wrapText="1"/>
    </xf>
    <xf numFmtId="0" fontId="16" fillId="0" borderId="34" xfId="4" applyFont="1" applyFill="1" applyBorder="1" applyAlignment="1">
      <alignment horizontal="left"/>
    </xf>
    <xf numFmtId="2" fontId="12" fillId="0" borderId="0" xfId="4" applyNumberFormat="1" applyFont="1" applyFill="1" applyBorder="1" applyAlignment="1">
      <alignment horizontal="center"/>
    </xf>
    <xf numFmtId="0" fontId="15" fillId="0" borderId="56" xfId="4" applyFont="1" applyFill="1" applyBorder="1" applyAlignment="1">
      <alignment horizontal="center"/>
    </xf>
    <xf numFmtId="0" fontId="15" fillId="0" borderId="35" xfId="4" applyFont="1" applyFill="1" applyBorder="1" applyAlignment="1">
      <alignment horizontal="left"/>
    </xf>
    <xf numFmtId="0" fontId="22" fillId="0" borderId="34" xfId="4" applyFont="1" applyFill="1" applyBorder="1" applyAlignment="1">
      <alignment horizontal="left" vertical="center"/>
    </xf>
    <xf numFmtId="0" fontId="14" fillId="0" borderId="56" xfId="4" applyFont="1" applyFill="1" applyBorder="1" applyAlignment="1">
      <alignment horizontal="center"/>
    </xf>
    <xf numFmtId="0" fontId="12" fillId="0" borderId="35" xfId="4" applyFont="1" applyFill="1" applyBorder="1" applyAlignment="1">
      <alignment horizontal="left"/>
    </xf>
    <xf numFmtId="0" fontId="24" fillId="0" borderId="35" xfId="4" applyFont="1" applyFill="1" applyBorder="1" applyAlignment="1">
      <alignment horizontal="right"/>
    </xf>
    <xf numFmtId="0" fontId="15" fillId="0" borderId="2" xfId="4" applyFont="1" applyFill="1" applyBorder="1" applyAlignment="1">
      <alignment horizontal="center" vertical="center" wrapText="1"/>
    </xf>
    <xf numFmtId="0" fontId="43" fillId="0" borderId="55" xfId="4" applyFont="1" applyFill="1" applyBorder="1" applyAlignment="1">
      <alignment horizontal="left"/>
    </xf>
    <xf numFmtId="2" fontId="16" fillId="0" borderId="29" xfId="4" applyNumberFormat="1" applyFont="1" applyFill="1" applyBorder="1" applyAlignment="1">
      <alignment vertical="center"/>
    </xf>
    <xf numFmtId="0" fontId="43" fillId="0" borderId="48" xfId="4" applyFont="1" applyFill="1" applyBorder="1" applyAlignment="1">
      <alignment horizontal="left"/>
    </xf>
    <xf numFmtId="0" fontId="15" fillId="0" borderId="6" xfId="4" applyFont="1" applyFill="1" applyBorder="1" applyAlignment="1">
      <alignment horizontal="left"/>
    </xf>
    <xf numFmtId="0" fontId="43" fillId="0" borderId="48" xfId="4" applyFont="1" applyFill="1" applyBorder="1" applyAlignment="1">
      <alignment horizontal="center"/>
    </xf>
    <xf numFmtId="0" fontId="43" fillId="0" borderId="6" xfId="4" applyFont="1" applyFill="1" applyBorder="1" applyAlignment="1">
      <alignment horizontal="left"/>
    </xf>
    <xf numFmtId="0" fontId="44" fillId="0" borderId="48" xfId="4" applyFont="1" applyFill="1" applyBorder="1" applyAlignment="1">
      <alignment horizontal="center"/>
    </xf>
    <xf numFmtId="0" fontId="43" fillId="0" borderId="6" xfId="4" applyFill="1" applyBorder="1" applyAlignment="1">
      <alignment horizontal="left"/>
    </xf>
    <xf numFmtId="0" fontId="15" fillId="0" borderId="6" xfId="4" applyFont="1" applyFill="1" applyBorder="1" applyAlignment="1">
      <alignment horizontal="left" wrapText="1"/>
    </xf>
    <xf numFmtId="0" fontId="44" fillId="0" borderId="56" xfId="4" applyFont="1" applyFill="1" applyBorder="1" applyAlignment="1">
      <alignment horizontal="center"/>
    </xf>
    <xf numFmtId="0" fontId="15" fillId="0" borderId="16" xfId="4" applyFont="1" applyFill="1" applyBorder="1" applyAlignment="1">
      <alignment horizontal="left"/>
    </xf>
    <xf numFmtId="4" fontId="43" fillId="0" borderId="0" xfId="4" applyNumberFormat="1" applyFont="1" applyFill="1" applyBorder="1" applyAlignment="1">
      <alignment horizontal="right"/>
    </xf>
    <xf numFmtId="4" fontId="43" fillId="0" borderId="34" xfId="4" applyNumberFormat="1" applyFont="1" applyFill="1" applyBorder="1" applyAlignment="1">
      <alignment horizontal="right"/>
    </xf>
    <xf numFmtId="4" fontId="43" fillId="0" borderId="5" xfId="4" applyNumberFormat="1" applyFont="1" applyFill="1" applyBorder="1" applyAlignment="1">
      <alignment horizontal="right"/>
    </xf>
    <xf numFmtId="4" fontId="15" fillId="0" borderId="0" xfId="4" applyNumberFormat="1" applyFont="1" applyFill="1" applyBorder="1" applyAlignment="1">
      <alignment horizontal="right"/>
    </xf>
    <xf numFmtId="4" fontId="15" fillId="0" borderId="34" xfId="4" applyNumberFormat="1" applyFont="1" applyFill="1" applyBorder="1" applyAlignment="1">
      <alignment horizontal="right"/>
    </xf>
    <xf numFmtId="4" fontId="15" fillId="0" borderId="5" xfId="4" applyNumberFormat="1" applyFont="1" applyFill="1" applyBorder="1" applyAlignment="1">
      <alignment horizontal="right"/>
    </xf>
    <xf numFmtId="4" fontId="14" fillId="0" borderId="0" xfId="4" applyNumberFormat="1" applyFont="1" applyFill="1" applyBorder="1" applyAlignment="1">
      <alignment horizontal="right"/>
    </xf>
    <xf numFmtId="4" fontId="14" fillId="0" borderId="34" xfId="4" applyNumberFormat="1" applyFont="1" applyFill="1" applyBorder="1" applyAlignment="1">
      <alignment horizontal="right"/>
    </xf>
    <xf numFmtId="4" fontId="14" fillId="0" borderId="5" xfId="4" applyNumberFormat="1" applyFont="1" applyFill="1" applyBorder="1" applyAlignment="1">
      <alignment horizontal="right"/>
    </xf>
    <xf numFmtId="4" fontId="22" fillId="0" borderId="0" xfId="4" applyNumberFormat="1" applyFont="1" applyFill="1" applyBorder="1" applyAlignment="1">
      <alignment horizontal="right" vertical="center" wrapText="1"/>
    </xf>
    <xf numFmtId="4" fontId="22" fillId="0" borderId="34" xfId="4" applyNumberFormat="1" applyFont="1" applyFill="1" applyBorder="1" applyAlignment="1">
      <alignment horizontal="right" vertical="center" wrapText="1"/>
    </xf>
    <xf numFmtId="4" fontId="22" fillId="0" borderId="5" xfId="4" applyNumberFormat="1" applyFont="1" applyFill="1" applyBorder="1" applyAlignment="1">
      <alignment horizontal="right" vertical="center" wrapText="1"/>
    </xf>
    <xf numFmtId="4" fontId="16" fillId="0" borderId="0" xfId="4" applyNumberFormat="1" applyFont="1" applyFill="1" applyBorder="1" applyAlignment="1">
      <alignment horizontal="right" wrapText="1"/>
    </xf>
    <xf numFmtId="4" fontId="12" fillId="0" borderId="34" xfId="4" applyNumberFormat="1" applyFont="1" applyFill="1" applyBorder="1" applyAlignment="1">
      <alignment horizontal="right" wrapText="1"/>
    </xf>
    <xf numFmtId="4" fontId="12" fillId="0" borderId="0" xfId="4" applyNumberFormat="1" applyFont="1" applyFill="1" applyBorder="1" applyAlignment="1">
      <alignment horizontal="right" wrapText="1"/>
    </xf>
    <xf numFmtId="4" fontId="12" fillId="0" borderId="34" xfId="4" applyNumberFormat="1" applyFont="1" applyFill="1" applyBorder="1" applyAlignment="1">
      <alignment horizontal="right"/>
    </xf>
    <xf numFmtId="4" fontId="12" fillId="0" borderId="5" xfId="4" applyNumberFormat="1" applyFont="1" applyFill="1" applyBorder="1" applyAlignment="1">
      <alignment horizontal="right"/>
    </xf>
    <xf numFmtId="4" fontId="15" fillId="0" borderId="31" xfId="4" applyNumberFormat="1" applyFont="1" applyFill="1" applyBorder="1" applyAlignment="1">
      <alignment horizontal="right"/>
    </xf>
    <xf numFmtId="4" fontId="15" fillId="0" borderId="35" xfId="4" applyNumberFormat="1" applyFont="1" applyFill="1" applyBorder="1" applyAlignment="1">
      <alignment horizontal="right"/>
    </xf>
    <xf numFmtId="4" fontId="15" fillId="0" borderId="8" xfId="4" applyNumberFormat="1" applyFont="1" applyFill="1" applyBorder="1" applyAlignment="1">
      <alignment horizontal="right"/>
    </xf>
    <xf numFmtId="4" fontId="16" fillId="0" borderId="34" xfId="4" applyNumberFormat="1" applyFont="1" applyFill="1" applyBorder="1" applyAlignment="1">
      <alignment horizontal="right" wrapText="1"/>
    </xf>
    <xf numFmtId="4" fontId="16" fillId="0" borderId="5" xfId="4" applyNumberFormat="1" applyFont="1" applyFill="1" applyBorder="1" applyAlignment="1">
      <alignment horizontal="right" wrapText="1"/>
    </xf>
    <xf numFmtId="4" fontId="14" fillId="0" borderId="31" xfId="4" applyNumberFormat="1" applyFont="1" applyFill="1" applyBorder="1" applyAlignment="1">
      <alignment horizontal="right"/>
    </xf>
    <xf numFmtId="4" fontId="14" fillId="0" borderId="35" xfId="4" applyNumberFormat="1" applyFont="1" applyFill="1" applyBorder="1" applyAlignment="1">
      <alignment horizontal="right"/>
    </xf>
    <xf numFmtId="4" fontId="14" fillId="0" borderId="8" xfId="4" applyNumberFormat="1" applyFont="1" applyFill="1" applyBorder="1" applyAlignment="1">
      <alignment horizontal="right"/>
    </xf>
    <xf numFmtId="0" fontId="44" fillId="0" borderId="57" xfId="4" applyFont="1" applyFill="1" applyBorder="1" applyAlignment="1">
      <alignment horizontal="center"/>
    </xf>
    <xf numFmtId="0" fontId="24" fillId="0" borderId="58" xfId="4" applyFont="1" applyFill="1" applyBorder="1" applyAlignment="1">
      <alignment horizontal="right"/>
    </xf>
    <xf numFmtId="4" fontId="16" fillId="0" borderId="59" xfId="4" applyNumberFormat="1" applyFont="1" applyFill="1" applyBorder="1" applyAlignment="1">
      <alignment horizontal="right" vertical="center"/>
    </xf>
    <xf numFmtId="4" fontId="16" fillId="0" borderId="0" xfId="4" applyNumberFormat="1" applyFont="1" applyFill="1" applyBorder="1" applyAlignment="1">
      <alignment horizontal="right" vertical="center"/>
    </xf>
    <xf numFmtId="4" fontId="16" fillId="0" borderId="34" xfId="4" applyNumberFormat="1" applyFont="1" applyFill="1" applyBorder="1" applyAlignment="1">
      <alignment horizontal="right" vertical="center"/>
    </xf>
    <xf numFmtId="4" fontId="15" fillId="0" borderId="59" xfId="4" applyNumberFormat="1" applyFont="1" applyFill="1" applyBorder="1" applyAlignment="1">
      <alignment horizontal="right"/>
    </xf>
    <xf numFmtId="4" fontId="43" fillId="0" borderId="59" xfId="4" applyNumberFormat="1" applyFont="1" applyFill="1" applyBorder="1" applyAlignment="1">
      <alignment horizontal="right"/>
    </xf>
    <xf numFmtId="4" fontId="15" fillId="0" borderId="60" xfId="4" applyNumberFormat="1" applyFont="1" applyFill="1" applyBorder="1" applyAlignment="1">
      <alignment horizontal="right"/>
    </xf>
    <xf numFmtId="4" fontId="15" fillId="0" borderId="61" xfId="4" applyNumberFormat="1" applyFont="1" applyFill="1" applyBorder="1" applyAlignment="1">
      <alignment horizontal="right"/>
    </xf>
    <xf numFmtId="4" fontId="15" fillId="0" borderId="49" xfId="4" applyNumberFormat="1" applyFont="1" applyFill="1" applyBorder="1" applyAlignment="1">
      <alignment horizontal="right"/>
    </xf>
    <xf numFmtId="4" fontId="15" fillId="0" borderId="62" xfId="4" applyNumberFormat="1" applyFont="1" applyFill="1" applyBorder="1" applyAlignment="1">
      <alignment horizontal="right"/>
    </xf>
    <xf numFmtId="4" fontId="15" fillId="0" borderId="51" xfId="4" applyNumberFormat="1" applyFont="1" applyFill="1" applyBorder="1" applyAlignment="1">
      <alignment horizontal="right"/>
    </xf>
    <xf numFmtId="0" fontId="54" fillId="0" borderId="0" xfId="0" quotePrefix="1" applyFont="1" applyAlignment="1" applyProtection="1">
      <alignment horizontal="left" vertical="center"/>
    </xf>
    <xf numFmtId="0" fontId="27" fillId="0" borderId="0" xfId="6" applyFont="1" applyAlignment="1" applyProtection="1">
      <alignment horizontal="left" vertical="center"/>
    </xf>
    <xf numFmtId="4" fontId="43" fillId="0" borderId="5" xfId="4" applyNumberFormat="1" applyFill="1" applyBorder="1" applyAlignment="1" applyProtection="1">
      <alignment horizontal="right"/>
      <protection locked="0"/>
    </xf>
    <xf numFmtId="4" fontId="43" fillId="0" borderId="0" xfId="4" applyNumberFormat="1" applyFill="1" applyBorder="1" applyAlignment="1" applyProtection="1">
      <alignment horizontal="right"/>
      <protection locked="0"/>
    </xf>
    <xf numFmtId="4" fontId="43" fillId="0" borderId="6" xfId="4" applyNumberFormat="1" applyFill="1" applyBorder="1" applyAlignment="1" applyProtection="1">
      <alignment horizontal="right"/>
      <protection locked="0"/>
    </xf>
    <xf numFmtId="4" fontId="43" fillId="0" borderId="44" xfId="4" applyNumberFormat="1" applyFill="1" applyBorder="1" applyAlignment="1" applyProtection="1">
      <alignment horizontal="right"/>
      <protection locked="0"/>
    </xf>
    <xf numFmtId="4" fontId="43" fillId="0" borderId="14" xfId="4" applyNumberFormat="1" applyFill="1" applyBorder="1" applyAlignment="1" applyProtection="1">
      <alignment horizontal="right"/>
      <protection locked="0"/>
    </xf>
    <xf numFmtId="4" fontId="43" fillId="0" borderId="13" xfId="4" applyNumberFormat="1" applyFill="1" applyBorder="1" applyAlignment="1" applyProtection="1">
      <alignment horizontal="right"/>
      <protection locked="0"/>
    </xf>
    <xf numFmtId="4" fontId="43" fillId="0" borderId="0" xfId="4" applyNumberFormat="1" applyFont="1" applyFill="1" applyBorder="1" applyAlignment="1" applyProtection="1">
      <alignment horizontal="right"/>
      <protection locked="0"/>
    </xf>
    <xf numFmtId="4" fontId="43" fillId="0" borderId="34" xfId="4" applyNumberFormat="1" applyFont="1" applyFill="1" applyBorder="1" applyAlignment="1" applyProtection="1">
      <alignment horizontal="right"/>
      <protection locked="0"/>
    </xf>
    <xf numFmtId="4" fontId="43" fillId="0" borderId="5" xfId="4" applyNumberFormat="1" applyFont="1" applyFill="1" applyBorder="1" applyAlignment="1" applyProtection="1">
      <alignment horizontal="right"/>
      <protection locked="0"/>
    </xf>
    <xf numFmtId="4" fontId="14" fillId="0" borderId="0" xfId="4" applyNumberFormat="1" applyFont="1" applyFill="1" applyBorder="1" applyAlignment="1" applyProtection="1">
      <alignment horizontal="right"/>
      <protection locked="0"/>
    </xf>
    <xf numFmtId="4" fontId="14" fillId="0" borderId="34" xfId="4" applyNumberFormat="1" applyFont="1" applyFill="1" applyBorder="1" applyAlignment="1" applyProtection="1">
      <alignment horizontal="right"/>
      <protection locked="0"/>
    </xf>
    <xf numFmtId="4" fontId="14" fillId="0" borderId="5" xfId="4" applyNumberFormat="1" applyFont="1" applyFill="1" applyBorder="1" applyAlignment="1" applyProtection="1">
      <alignment horizontal="right"/>
      <protection locked="0"/>
    </xf>
    <xf numFmtId="4" fontId="43" fillId="0" borderId="59" xfId="4" applyNumberFormat="1" applyFont="1" applyFill="1" applyBorder="1" applyAlignment="1" applyProtection="1">
      <alignment horizontal="right"/>
      <protection locked="0"/>
    </xf>
    <xf numFmtId="0" fontId="56" fillId="0" borderId="0" xfId="8" applyFont="1"/>
    <xf numFmtId="0" fontId="56" fillId="0" borderId="0" xfId="8" applyFont="1" applyAlignment="1">
      <alignment horizontal="left"/>
    </xf>
    <xf numFmtId="0" fontId="57" fillId="0" borderId="0" xfId="4" applyFont="1" applyFill="1" applyBorder="1" applyAlignment="1">
      <alignment vertical="center"/>
    </xf>
    <xf numFmtId="0" fontId="56" fillId="0" borderId="0" xfId="8" applyFont="1" applyAlignment="1">
      <alignment wrapText="1"/>
    </xf>
    <xf numFmtId="0" fontId="58" fillId="0" borderId="63" xfId="8" applyFont="1" applyFill="1" applyBorder="1" applyAlignment="1">
      <alignment horizontal="center" wrapText="1"/>
    </xf>
    <xf numFmtId="0" fontId="58" fillId="0" borderId="64" xfId="8" applyFont="1" applyFill="1" applyBorder="1" applyAlignment="1">
      <alignment horizontal="center" wrapText="1"/>
    </xf>
    <xf numFmtId="0" fontId="59" fillId="0" borderId="65" xfId="8" applyFont="1" applyFill="1" applyBorder="1" applyAlignment="1">
      <alignment horizontal="center" vertical="center" textRotation="180" wrapText="1"/>
    </xf>
    <xf numFmtId="0" fontId="59" fillId="0" borderId="66" xfId="8" applyFont="1" applyFill="1" applyBorder="1" applyAlignment="1">
      <alignment horizontal="center" vertical="center" textRotation="180" wrapText="1"/>
    </xf>
    <xf numFmtId="0" fontId="59" fillId="0" borderId="67" xfId="8" applyFont="1" applyFill="1" applyBorder="1" applyAlignment="1">
      <alignment horizontal="center" vertical="center" textRotation="180" wrapText="1"/>
    </xf>
    <xf numFmtId="0" fontId="59" fillId="0" borderId="68" xfId="8" applyFont="1" applyFill="1" applyBorder="1" applyAlignment="1">
      <alignment horizontal="center" vertical="center" textRotation="180" wrapText="1"/>
    </xf>
    <xf numFmtId="0" fontId="59" fillId="0" borderId="64" xfId="8" applyFont="1" applyFill="1" applyBorder="1" applyAlignment="1">
      <alignment horizontal="center" vertical="center" textRotation="180" wrapText="1"/>
    </xf>
    <xf numFmtId="0" fontId="59" fillId="0" borderId="69" xfId="8" applyFont="1" applyFill="1" applyBorder="1" applyAlignment="1">
      <alignment horizontal="center" vertical="center" textRotation="180" wrapText="1"/>
    </xf>
    <xf numFmtId="0" fontId="59" fillId="0" borderId="70" xfId="8" applyFont="1" applyFill="1" applyBorder="1" applyAlignment="1">
      <alignment horizontal="center" vertical="center" textRotation="180" wrapText="1"/>
    </xf>
    <xf numFmtId="0" fontId="59" fillId="0" borderId="71" xfId="8" applyFont="1" applyFill="1" applyBorder="1" applyAlignment="1">
      <alignment horizontal="center" vertical="center" textRotation="180" wrapText="1"/>
    </xf>
    <xf numFmtId="0" fontId="56" fillId="0" borderId="0" xfId="8" applyFont="1" applyAlignment="1">
      <alignment horizontal="center" vertical="center"/>
    </xf>
    <xf numFmtId="0" fontId="60" fillId="0" borderId="72" xfId="4" applyFont="1" applyFill="1" applyBorder="1" applyAlignment="1"/>
    <xf numFmtId="0" fontId="61" fillId="0" borderId="73" xfId="4" applyFont="1" applyFill="1" applyBorder="1"/>
    <xf numFmtId="0" fontId="60" fillId="0" borderId="74" xfId="4" applyFont="1" applyFill="1" applyBorder="1" applyAlignment="1"/>
    <xf numFmtId="0" fontId="61" fillId="0" borderId="75" xfId="4" applyFont="1" applyFill="1" applyBorder="1" applyAlignment="1">
      <alignment horizontal="left"/>
    </xf>
    <xf numFmtId="0" fontId="61" fillId="0" borderId="76" xfId="4" applyFont="1" applyFill="1" applyBorder="1" applyAlignment="1">
      <alignment horizontal="left"/>
    </xf>
    <xf numFmtId="0" fontId="62" fillId="0" borderId="76" xfId="4" applyFont="1" applyFill="1" applyBorder="1" applyAlignment="1">
      <alignment horizontal="left"/>
    </xf>
    <xf numFmtId="0" fontId="56" fillId="0" borderId="0" xfId="8" applyFont="1" applyFill="1"/>
    <xf numFmtId="0" fontId="60" fillId="0" borderId="77" xfId="4" applyFont="1" applyFill="1" applyBorder="1" applyAlignment="1"/>
    <xf numFmtId="0" fontId="62" fillId="0" borderId="78" xfId="4" applyFont="1" applyFill="1" applyBorder="1" applyAlignment="1">
      <alignment horizontal="left"/>
    </xf>
    <xf numFmtId="0" fontId="56" fillId="0" borderId="0" xfId="8" applyFont="1" applyAlignment="1">
      <alignment horizontal="center"/>
    </xf>
    <xf numFmtId="4" fontId="63" fillId="0" borderId="79" xfId="8" applyNumberFormat="1" applyFont="1" applyFill="1" applyBorder="1" applyAlignment="1" applyProtection="1">
      <alignment horizontal="center" textRotation="180"/>
      <protection locked="0"/>
    </xf>
    <xf numFmtId="4" fontId="63" fillId="0" borderId="80" xfId="8" applyNumberFormat="1" applyFont="1" applyFill="1" applyBorder="1" applyAlignment="1" applyProtection="1">
      <alignment horizontal="center" textRotation="180" wrapText="1"/>
      <protection locked="0"/>
    </xf>
    <xf numFmtId="4" fontId="63" fillId="0" borderId="81" xfId="8" applyNumberFormat="1" applyFont="1" applyFill="1" applyBorder="1" applyAlignment="1" applyProtection="1">
      <alignment horizontal="center" textRotation="180" wrapText="1"/>
      <protection locked="0"/>
    </xf>
    <xf numFmtId="4" fontId="63" fillId="0" borderId="82" xfId="8" applyNumberFormat="1" applyFont="1" applyFill="1" applyBorder="1" applyAlignment="1" applyProtection="1">
      <alignment horizontal="center" textRotation="180" wrapText="1"/>
      <protection locked="0"/>
    </xf>
    <xf numFmtId="4" fontId="63" fillId="0" borderId="79" xfId="8" applyNumberFormat="1" applyFont="1" applyFill="1" applyBorder="1" applyAlignment="1" applyProtection="1">
      <alignment horizontal="center" textRotation="180" wrapText="1"/>
      <protection locked="0"/>
    </xf>
    <xf numFmtId="4" fontId="63" fillId="0" borderId="73" xfId="8" applyNumberFormat="1" applyFont="1" applyFill="1" applyBorder="1" applyAlignment="1" applyProtection="1">
      <alignment horizontal="center" textRotation="180" wrapText="1"/>
      <protection locked="0"/>
    </xf>
    <xf numFmtId="4" fontId="63" fillId="0" borderId="83" xfId="8" applyNumberFormat="1" applyFont="1" applyFill="1" applyBorder="1" applyAlignment="1" applyProtection="1">
      <alignment horizontal="center" textRotation="180" wrapText="1"/>
      <protection locked="0"/>
    </xf>
    <xf numFmtId="4" fontId="63" fillId="0" borderId="84" xfId="8" applyNumberFormat="1" applyFont="1" applyFill="1" applyBorder="1" applyAlignment="1" applyProtection="1">
      <alignment horizontal="center" textRotation="180" wrapText="1"/>
      <protection locked="0"/>
    </xf>
    <xf numFmtId="4" fontId="63" fillId="0" borderId="85" xfId="8" applyNumberFormat="1" applyFont="1" applyFill="1" applyBorder="1" applyAlignment="1" applyProtection="1">
      <alignment horizontal="center" textRotation="180" wrapText="1"/>
      <protection locked="0"/>
    </xf>
    <xf numFmtId="4" fontId="63" fillId="0" borderId="18" xfId="8" applyNumberFormat="1" applyFont="1" applyFill="1" applyBorder="1" applyAlignment="1" applyProtection="1">
      <alignment horizontal="center" textRotation="180" wrapText="1"/>
      <protection locked="0"/>
    </xf>
    <xf numFmtId="4" fontId="63" fillId="0" borderId="10" xfId="8" applyNumberFormat="1" applyFont="1" applyFill="1" applyBorder="1" applyAlignment="1" applyProtection="1">
      <alignment horizontal="center" textRotation="180" wrapText="1"/>
      <protection locked="0"/>
    </xf>
    <xf numFmtId="4" fontId="63" fillId="0" borderId="76" xfId="8" applyNumberFormat="1" applyFont="1" applyFill="1" applyBorder="1" applyAlignment="1" applyProtection="1">
      <alignment horizontal="center" textRotation="180" wrapText="1"/>
      <protection locked="0"/>
    </xf>
    <xf numFmtId="4" fontId="63" fillId="0" borderId="86" xfId="8" applyNumberFormat="1" applyFont="1" applyFill="1" applyBorder="1" applyAlignment="1" applyProtection="1">
      <alignment horizontal="center" textRotation="180" wrapText="1"/>
      <protection locked="0"/>
    </xf>
    <xf numFmtId="4" fontId="63" fillId="0" borderId="18" xfId="8" applyNumberFormat="1" applyFont="1" applyBorder="1" applyAlignment="1" applyProtection="1">
      <alignment horizontal="center" textRotation="180"/>
      <protection locked="0"/>
    </xf>
    <xf numFmtId="4" fontId="63" fillId="0" borderId="87" xfId="8" applyNumberFormat="1" applyFont="1" applyFill="1" applyBorder="1" applyAlignment="1" applyProtection="1">
      <alignment horizontal="center" textRotation="180" wrapText="1"/>
      <protection locked="0"/>
    </xf>
    <xf numFmtId="4" fontId="63" fillId="0" borderId="88" xfId="8" applyNumberFormat="1" applyFont="1" applyFill="1" applyBorder="1" applyAlignment="1" applyProtection="1">
      <alignment horizontal="center" textRotation="180" wrapText="1"/>
      <protection locked="0"/>
    </xf>
    <xf numFmtId="4" fontId="63" fillId="0" borderId="89" xfId="8" applyNumberFormat="1" applyFont="1" applyFill="1" applyBorder="1" applyAlignment="1" applyProtection="1">
      <alignment horizontal="center" textRotation="180" wrapText="1"/>
      <protection locked="0"/>
    </xf>
    <xf numFmtId="4" fontId="63" fillId="0" borderId="90" xfId="8" applyNumberFormat="1" applyFont="1" applyFill="1" applyBorder="1" applyAlignment="1" applyProtection="1">
      <alignment horizontal="center" textRotation="180" wrapText="1"/>
      <protection locked="0"/>
    </xf>
    <xf numFmtId="4" fontId="63" fillId="0" borderId="78" xfId="8" applyNumberFormat="1" applyFont="1" applyFill="1" applyBorder="1" applyAlignment="1" applyProtection="1">
      <alignment horizontal="center" textRotation="180" wrapText="1"/>
      <protection locked="0"/>
    </xf>
    <xf numFmtId="4" fontId="63" fillId="0" borderId="91" xfId="8" applyNumberFormat="1" applyFont="1" applyFill="1" applyBorder="1" applyAlignment="1" applyProtection="1">
      <alignment horizontal="center" textRotation="180" wrapText="1"/>
      <protection locked="0"/>
    </xf>
    <xf numFmtId="4" fontId="64" fillId="0" borderId="73" xfId="8" applyNumberFormat="1" applyFont="1" applyFill="1" applyBorder="1" applyAlignment="1">
      <alignment horizontal="center" textRotation="180" wrapText="1"/>
    </xf>
    <xf numFmtId="4" fontId="64" fillId="0" borderId="76" xfId="8" applyNumberFormat="1" applyFont="1" applyFill="1" applyBorder="1" applyAlignment="1">
      <alignment horizontal="center" textRotation="180" wrapText="1"/>
    </xf>
    <xf numFmtId="4" fontId="64" fillId="0" borderId="78" xfId="8" applyNumberFormat="1" applyFont="1" applyFill="1" applyBorder="1" applyAlignment="1">
      <alignment horizontal="center" textRotation="180" wrapText="1"/>
    </xf>
    <xf numFmtId="4" fontId="64" fillId="0" borderId="86" xfId="8" applyNumberFormat="1" applyFont="1" applyFill="1" applyBorder="1" applyAlignment="1">
      <alignment horizontal="center" textRotation="180" wrapText="1"/>
    </xf>
    <xf numFmtId="4" fontId="64" fillId="0" borderId="91" xfId="8" applyNumberFormat="1" applyFont="1" applyFill="1" applyBorder="1" applyAlignment="1">
      <alignment horizontal="center" textRotation="180" wrapText="1"/>
    </xf>
    <xf numFmtId="4" fontId="64" fillId="2" borderId="73" xfId="8" applyNumberFormat="1" applyFont="1" applyFill="1" applyBorder="1" applyAlignment="1">
      <alignment horizontal="center" textRotation="180" wrapText="1"/>
    </xf>
    <xf numFmtId="4" fontId="64" fillId="2" borderId="76" xfId="8" applyNumberFormat="1" applyFont="1" applyFill="1" applyBorder="1" applyAlignment="1">
      <alignment horizontal="center" textRotation="180" wrapText="1"/>
    </xf>
    <xf numFmtId="4" fontId="64" fillId="2" borderId="78" xfId="8" applyNumberFormat="1" applyFont="1" applyFill="1" applyBorder="1" applyAlignment="1">
      <alignment horizontal="center" textRotation="180" wrapText="1"/>
    </xf>
    <xf numFmtId="0" fontId="43" fillId="0" borderId="0" xfId="4" applyFill="1" applyBorder="1"/>
    <xf numFmtId="4" fontId="43" fillId="0" borderId="6" xfId="4" applyNumberFormat="1" applyFont="1" applyFill="1" applyBorder="1" applyAlignment="1">
      <alignment horizontal="right"/>
    </xf>
    <xf numFmtId="0" fontId="15" fillId="0" borderId="92" xfId="4" applyFont="1" applyFill="1" applyBorder="1" applyAlignment="1">
      <alignment horizontal="center" vertical="center" wrapText="1"/>
    </xf>
    <xf numFmtId="0" fontId="22" fillId="0" borderId="0" xfId="4" applyFont="1" applyFill="1" applyBorder="1" applyAlignment="1">
      <alignment horizontal="center" wrapText="1"/>
    </xf>
    <xf numFmtId="0" fontId="22" fillId="0" borderId="56" xfId="4" applyFont="1" applyFill="1" applyBorder="1" applyAlignment="1">
      <alignment horizontal="center" wrapText="1"/>
    </xf>
    <xf numFmtId="0" fontId="22" fillId="0" borderId="60" xfId="4" applyFont="1" applyFill="1" applyBorder="1" applyAlignment="1">
      <alignment horizontal="right" wrapText="1"/>
    </xf>
    <xf numFmtId="0" fontId="43" fillId="0" borderId="30" xfId="4" applyFont="1" applyFill="1" applyBorder="1" applyAlignment="1">
      <alignment horizontal="left" wrapText="1"/>
    </xf>
    <xf numFmtId="0" fontId="43" fillId="0" borderId="55" xfId="4" applyFont="1" applyFill="1" applyBorder="1" applyAlignment="1"/>
    <xf numFmtId="0" fontId="22" fillId="0" borderId="61" xfId="4" applyFont="1" applyFill="1" applyBorder="1" applyAlignment="1">
      <alignment horizontal="left" wrapText="1"/>
    </xf>
    <xf numFmtId="0" fontId="22" fillId="0" borderId="57" xfId="4" applyFont="1" applyFill="1" applyBorder="1" applyAlignment="1">
      <alignment horizontal="center" wrapText="1"/>
    </xf>
    <xf numFmtId="0" fontId="12" fillId="0" borderId="48" xfId="4" quotePrefix="1" applyFont="1" applyFill="1" applyBorder="1" applyAlignment="1">
      <alignment horizontal="center"/>
    </xf>
    <xf numFmtId="0" fontId="12" fillId="0" borderId="59" xfId="4" applyFont="1" applyFill="1" applyBorder="1" applyAlignment="1">
      <alignment horizontal="left"/>
    </xf>
    <xf numFmtId="0" fontId="12" fillId="0" borderId="48" xfId="4" applyFont="1" applyFill="1" applyBorder="1" applyAlignment="1">
      <alignment horizontal="center"/>
    </xf>
    <xf numFmtId="0" fontId="22" fillId="0" borderId="59" xfId="4" applyFont="1" applyFill="1" applyBorder="1" applyAlignment="1">
      <alignment horizontal="left" wrapText="1"/>
    </xf>
    <xf numFmtId="0" fontId="22" fillId="0" borderId="48" xfId="4" quotePrefix="1" applyFont="1" applyFill="1" applyBorder="1" applyAlignment="1">
      <alignment horizontal="center"/>
    </xf>
    <xf numFmtId="0" fontId="43" fillId="0" borderId="59" xfId="4" applyFont="1" applyFill="1" applyBorder="1" applyAlignment="1">
      <alignment horizontal="left" wrapText="1"/>
    </xf>
    <xf numFmtId="0" fontId="43" fillId="0" borderId="48" xfId="4" applyFont="1" applyFill="1" applyBorder="1" applyAlignment="1"/>
    <xf numFmtId="0" fontId="16" fillId="0" borderId="57" xfId="4" applyFont="1" applyFill="1" applyBorder="1" applyAlignment="1">
      <alignment horizontal="center"/>
    </xf>
    <xf numFmtId="0" fontId="12" fillId="0" borderId="6" xfId="4" applyFont="1" applyFill="1" applyBorder="1" applyAlignment="1">
      <alignment horizontal="left" wrapText="1"/>
    </xf>
    <xf numFmtId="0" fontId="12" fillId="0" borderId="59" xfId="4" applyFont="1" applyFill="1" applyBorder="1" applyAlignment="1">
      <alignment horizontal="left" wrapText="1"/>
    </xf>
    <xf numFmtId="0" fontId="12" fillId="0" borderId="6" xfId="4" applyFont="1" applyFill="1" applyBorder="1" applyAlignment="1">
      <alignment horizontal="left"/>
    </xf>
    <xf numFmtId="2" fontId="14" fillId="0" borderId="6" xfId="4" applyNumberFormat="1" applyFont="1" applyFill="1" applyBorder="1" applyAlignment="1">
      <alignment horizontal="left" vertical="center"/>
    </xf>
    <xf numFmtId="0" fontId="43" fillId="0" borderId="4" xfId="4" applyFill="1" applyBorder="1"/>
    <xf numFmtId="0" fontId="28" fillId="0" borderId="4" xfId="4" applyFont="1" applyFill="1" applyBorder="1" applyAlignment="1">
      <alignment horizontal="center" vertical="center" wrapText="1"/>
    </xf>
    <xf numFmtId="0" fontId="28" fillId="0" borderId="93" xfId="4" quotePrefix="1" applyFont="1" applyFill="1" applyBorder="1" applyAlignment="1">
      <alignment horizontal="center" vertical="center" wrapText="1"/>
    </xf>
    <xf numFmtId="0" fontId="28" fillId="0" borderId="31" xfId="4" quotePrefix="1" applyFont="1" applyFill="1" applyBorder="1" applyAlignment="1">
      <alignment horizontal="center" vertical="center" wrapText="1"/>
    </xf>
    <xf numFmtId="0" fontId="15" fillId="0" borderId="31"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94" xfId="4" applyFont="1" applyFill="1" applyBorder="1" applyAlignment="1">
      <alignment horizontal="center" vertical="center" wrapText="1"/>
    </xf>
    <xf numFmtId="4" fontId="43" fillId="0" borderId="55" xfId="4" applyNumberFormat="1" applyFill="1" applyBorder="1" applyAlignment="1">
      <alignment horizontal="right"/>
    </xf>
    <xf numFmtId="4" fontId="43" fillId="0" borderId="95" xfId="4" applyNumberFormat="1" applyFill="1" applyBorder="1" applyAlignment="1">
      <alignment horizontal="right"/>
    </xf>
    <xf numFmtId="4" fontId="43" fillId="0" borderId="48" xfId="4" applyNumberFormat="1" applyFill="1" applyBorder="1" applyAlignment="1" applyProtection="1">
      <alignment horizontal="right"/>
      <protection locked="0"/>
    </xf>
    <xf numFmtId="4" fontId="43" fillId="0" borderId="48" xfId="4" applyNumberFormat="1" applyFill="1" applyBorder="1" applyAlignment="1">
      <alignment horizontal="right"/>
    </xf>
    <xf numFmtId="4" fontId="43" fillId="0" borderId="96" xfId="4" applyNumberFormat="1" applyFill="1" applyBorder="1" applyAlignment="1">
      <alignment horizontal="right"/>
    </xf>
    <xf numFmtId="4" fontId="15" fillId="0" borderId="57" xfId="4" applyNumberFormat="1" applyFont="1" applyFill="1" applyBorder="1" applyAlignment="1">
      <alignment horizontal="right"/>
    </xf>
    <xf numFmtId="4" fontId="15" fillId="0" borderId="97" xfId="4" applyNumberFormat="1" applyFont="1" applyFill="1" applyBorder="1" applyAlignment="1">
      <alignment horizontal="right"/>
    </xf>
    <xf numFmtId="4" fontId="43" fillId="0" borderId="48" xfId="4" applyNumberFormat="1" applyFill="1" applyBorder="1" applyAlignment="1" applyProtection="1">
      <alignment horizontal="right"/>
    </xf>
    <xf numFmtId="4" fontId="22" fillId="0" borderId="56" xfId="4" applyNumberFormat="1" applyFont="1" applyFill="1" applyBorder="1" applyAlignment="1">
      <alignment horizontal="right" wrapText="1"/>
    </xf>
    <xf numFmtId="4" fontId="22" fillId="0" borderId="93" xfId="4" applyNumberFormat="1" applyFont="1" applyFill="1" applyBorder="1" applyAlignment="1">
      <alignment horizontal="right" wrapText="1"/>
    </xf>
    <xf numFmtId="0" fontId="45" fillId="0" borderId="0" xfId="4" applyFont="1" applyFill="1" applyBorder="1" applyAlignment="1">
      <alignment vertical="top"/>
    </xf>
    <xf numFmtId="0" fontId="45" fillId="0" borderId="0" xfId="4" applyFont="1" applyFill="1" applyBorder="1" applyAlignment="1">
      <alignment vertical="top" wrapText="1"/>
    </xf>
    <xf numFmtId="0" fontId="65" fillId="0" borderId="0" xfId="7" quotePrefix="1" applyFont="1" applyProtection="1"/>
    <xf numFmtId="0" fontId="65" fillId="0" borderId="0" xfId="7" applyFont="1" applyProtection="1"/>
    <xf numFmtId="4" fontId="25" fillId="0" borderId="6" xfId="4" applyNumberFormat="1" applyFont="1" applyFill="1" applyBorder="1" applyAlignment="1" applyProtection="1">
      <alignment horizontal="right" wrapText="1"/>
      <protection locked="0"/>
    </xf>
    <xf numFmtId="4" fontId="43" fillId="0" borderId="6" xfId="4" applyNumberFormat="1" applyFont="1" applyFill="1" applyBorder="1" applyAlignment="1" applyProtection="1">
      <alignment horizontal="right"/>
      <protection locked="0"/>
    </xf>
    <xf numFmtId="4" fontId="26" fillId="0" borderId="6" xfId="4" applyNumberFormat="1" applyFont="1" applyFill="1" applyBorder="1" applyAlignment="1" applyProtection="1">
      <alignment horizontal="right" wrapText="1"/>
      <protection locked="0"/>
    </xf>
    <xf numFmtId="4" fontId="26" fillId="0" borderId="59" xfId="4" applyNumberFormat="1" applyFont="1" applyFill="1" applyBorder="1" applyAlignment="1" applyProtection="1">
      <alignment horizontal="right" wrapText="1"/>
      <protection locked="0"/>
    </xf>
    <xf numFmtId="4" fontId="26" fillId="0" borderId="0" xfId="4" applyNumberFormat="1" applyFont="1" applyFill="1" applyBorder="1" applyAlignment="1" applyProtection="1">
      <alignment horizontal="right" wrapText="1"/>
      <protection locked="0"/>
    </xf>
    <xf numFmtId="4" fontId="66" fillId="0" borderId="6" xfId="4" applyNumberFormat="1" applyFont="1" applyFill="1" applyBorder="1" applyAlignment="1" applyProtection="1">
      <alignment horizontal="right"/>
      <protection locked="0"/>
    </xf>
    <xf numFmtId="4" fontId="43" fillId="0" borderId="6" xfId="4" applyNumberFormat="1" applyFont="1" applyFill="1" applyBorder="1" applyAlignment="1" applyProtection="1">
      <alignment horizontal="right"/>
    </xf>
    <xf numFmtId="4" fontId="43" fillId="0" borderId="0" xfId="4" applyNumberFormat="1" applyFont="1" applyFill="1" applyBorder="1" applyAlignment="1" applyProtection="1">
      <alignment horizontal="right"/>
    </xf>
    <xf numFmtId="10" fontId="43" fillId="0" borderId="43" xfId="4" applyNumberFormat="1" applyFont="1" applyFill="1" applyBorder="1" applyAlignment="1" applyProtection="1"/>
    <xf numFmtId="0" fontId="46" fillId="0" borderId="98" xfId="7" applyFont="1" applyFill="1" applyBorder="1" applyAlignment="1" applyProtection="1">
      <alignment horizontal="center"/>
    </xf>
    <xf numFmtId="41" fontId="46" fillId="0" borderId="99" xfId="2" applyFont="1" applyFill="1" applyBorder="1" applyAlignment="1" applyProtection="1">
      <alignment horizontal="center"/>
    </xf>
    <xf numFmtId="0" fontId="46" fillId="0" borderId="43" xfId="7" applyFont="1" applyFill="1" applyBorder="1" applyAlignment="1" applyProtection="1">
      <alignment horizontal="center"/>
    </xf>
    <xf numFmtId="41" fontId="46" fillId="0" borderId="59" xfId="2" applyFont="1" applyFill="1" applyBorder="1" applyAlignment="1" applyProtection="1">
      <alignment horizontal="center"/>
    </xf>
    <xf numFmtId="41" fontId="48" fillId="0" borderId="100" xfId="7" applyNumberFormat="1" applyFont="1" applyFill="1" applyBorder="1" applyAlignment="1" applyProtection="1">
      <alignment horizontal="center"/>
    </xf>
    <xf numFmtId="41" fontId="46" fillId="0" borderId="101" xfId="2" applyFont="1" applyFill="1" applyBorder="1" applyAlignment="1" applyProtection="1">
      <alignment horizontal="center"/>
    </xf>
    <xf numFmtId="41" fontId="48" fillId="0" borderId="101" xfId="2" applyFont="1" applyFill="1" applyBorder="1" applyAlignment="1" applyProtection="1">
      <alignment horizontal="center"/>
    </xf>
    <xf numFmtId="41" fontId="46" fillId="0" borderId="20" xfId="7" applyNumberFormat="1" applyFont="1" applyFill="1" applyBorder="1" applyAlignment="1" applyProtection="1">
      <alignment horizontal="center"/>
    </xf>
    <xf numFmtId="41" fontId="48" fillId="0" borderId="18" xfId="2" applyFont="1" applyFill="1" applyBorder="1" applyAlignment="1" applyProtection="1">
      <alignment horizontal="center"/>
    </xf>
    <xf numFmtId="41" fontId="46" fillId="0" borderId="59" xfId="7" applyNumberFormat="1" applyFont="1" applyFill="1" applyBorder="1" applyAlignment="1" applyProtection="1">
      <alignment horizontal="center"/>
    </xf>
    <xf numFmtId="41" fontId="48" fillId="0" borderId="43" xfId="7" applyNumberFormat="1" applyFont="1" applyFill="1" applyBorder="1" applyAlignment="1" applyProtection="1">
      <alignment horizontal="center"/>
    </xf>
    <xf numFmtId="41" fontId="48" fillId="0" borderId="59" xfId="2" applyFont="1" applyFill="1" applyBorder="1" applyAlignment="1" applyProtection="1">
      <alignment horizontal="center"/>
    </xf>
    <xf numFmtId="0" fontId="46" fillId="0" borderId="20" xfId="7" applyFont="1" applyFill="1" applyBorder="1" applyAlignment="1" applyProtection="1">
      <alignment horizontal="center"/>
    </xf>
    <xf numFmtId="41" fontId="46" fillId="0" borderId="18" xfId="2" applyFont="1" applyFill="1" applyBorder="1" applyAlignment="1" applyProtection="1">
      <alignment horizontal="center"/>
    </xf>
    <xf numFmtId="41" fontId="46" fillId="0" borderId="43" xfId="2" applyFont="1" applyFill="1" applyBorder="1" applyAlignment="1" applyProtection="1">
      <alignment horizontal="center"/>
    </xf>
    <xf numFmtId="0" fontId="46" fillId="0" borderId="5" xfId="7" applyFont="1" applyFill="1" applyBorder="1" applyAlignment="1" applyProtection="1">
      <alignment horizontal="center"/>
    </xf>
    <xf numFmtId="0" fontId="46" fillId="0" borderId="6" xfId="7" applyFont="1" applyFill="1" applyBorder="1" applyAlignment="1" applyProtection="1">
      <alignment horizontal="center"/>
    </xf>
    <xf numFmtId="4" fontId="46" fillId="0" borderId="6" xfId="7" applyNumberFormat="1" applyFont="1" applyFill="1" applyBorder="1" applyAlignment="1" applyProtection="1">
      <alignment horizontal="right"/>
    </xf>
    <xf numFmtId="0" fontId="13" fillId="0" borderId="0" xfId="7" applyFont="1" applyFill="1" applyAlignment="1" applyProtection="1">
      <alignment horizontal="right"/>
    </xf>
    <xf numFmtId="0" fontId="46" fillId="0" borderId="0" xfId="7" applyFont="1" applyFill="1" applyAlignment="1" applyProtection="1">
      <alignment horizontal="right"/>
    </xf>
    <xf numFmtId="41" fontId="48" fillId="0" borderId="0" xfId="7" applyNumberFormat="1" applyFont="1" applyFill="1" applyBorder="1" applyProtection="1"/>
    <xf numFmtId="41" fontId="46" fillId="0" borderId="0" xfId="2" applyFont="1" applyFill="1" applyBorder="1" applyAlignment="1" applyProtection="1">
      <alignment horizontal="center"/>
    </xf>
    <xf numFmtId="0" fontId="46" fillId="0" borderId="0" xfId="7" applyFont="1" applyFill="1" applyBorder="1" applyAlignment="1" applyProtection="1">
      <alignment horizontal="right"/>
    </xf>
    <xf numFmtId="41" fontId="48" fillId="0" borderId="98" xfId="7" applyNumberFormat="1" applyFont="1" applyFill="1" applyBorder="1" applyAlignment="1" applyProtection="1">
      <alignment horizontal="center"/>
    </xf>
    <xf numFmtId="0" fontId="46" fillId="0" borderId="7" xfId="7" applyFont="1" applyFill="1" applyBorder="1" applyAlignment="1" applyProtection="1">
      <alignment horizontal="right"/>
    </xf>
    <xf numFmtId="0" fontId="46" fillId="0" borderId="4" xfId="7" applyFont="1" applyFill="1" applyBorder="1" applyAlignment="1" applyProtection="1">
      <alignment horizontal="right"/>
    </xf>
    <xf numFmtId="41" fontId="46" fillId="0" borderId="100" xfId="7" applyNumberFormat="1" applyFont="1" applyFill="1" applyBorder="1" applyAlignment="1" applyProtection="1">
      <alignment horizontal="center"/>
    </xf>
    <xf numFmtId="41" fontId="46" fillId="0" borderId="101" xfId="7" applyNumberFormat="1" applyFont="1" applyFill="1" applyBorder="1" applyAlignment="1" applyProtection="1">
      <alignment horizontal="center"/>
    </xf>
    <xf numFmtId="41" fontId="46" fillId="0" borderId="18" xfId="7" applyNumberFormat="1" applyFont="1" applyFill="1" applyBorder="1" applyAlignment="1" applyProtection="1">
      <alignment horizontal="center"/>
    </xf>
    <xf numFmtId="41" fontId="46" fillId="0" borderId="43" xfId="7" applyNumberFormat="1" applyFont="1" applyFill="1" applyBorder="1" applyAlignment="1" applyProtection="1">
      <alignment horizontal="center"/>
    </xf>
    <xf numFmtId="41" fontId="46" fillId="0" borderId="6" xfId="7" applyNumberFormat="1" applyFont="1" applyFill="1" applyBorder="1" applyAlignment="1" applyProtection="1">
      <alignment horizontal="center"/>
    </xf>
    <xf numFmtId="0" fontId="52" fillId="0" borderId="0" xfId="7" applyFont="1" applyFill="1" applyBorder="1" applyAlignment="1" applyProtection="1">
      <alignment wrapText="1"/>
    </xf>
    <xf numFmtId="0" fontId="48" fillId="0" borderId="44" xfId="7" applyFont="1" applyFill="1" applyBorder="1" applyAlignment="1" applyProtection="1">
      <alignment horizontal="right"/>
    </xf>
    <xf numFmtId="0" fontId="46" fillId="0" borderId="102" xfId="7" applyFont="1" applyFill="1" applyBorder="1" applyProtection="1"/>
    <xf numFmtId="0" fontId="46" fillId="0" borderId="44" xfId="7" applyFont="1" applyFill="1" applyBorder="1" applyProtection="1"/>
    <xf numFmtId="0" fontId="46" fillId="0" borderId="3" xfId="7" applyFont="1" applyFill="1" applyBorder="1" applyAlignment="1" applyProtection="1">
      <alignment horizontal="right"/>
    </xf>
    <xf numFmtId="0" fontId="46" fillId="0" borderId="34" xfId="7" applyFont="1" applyFill="1" applyBorder="1" applyAlignment="1" applyProtection="1">
      <alignment wrapText="1"/>
    </xf>
    <xf numFmtId="0" fontId="46" fillId="0" borderId="4" xfId="7" applyFont="1" applyFill="1" applyBorder="1" applyAlignment="1" applyProtection="1">
      <alignment horizontal="right" wrapText="1"/>
    </xf>
    <xf numFmtId="20" fontId="46" fillId="0" borderId="0" xfId="7" applyNumberFormat="1" applyFont="1" applyFill="1" applyBorder="1" applyAlignment="1" applyProtection="1">
      <alignment horizontal="left" wrapText="1"/>
    </xf>
    <xf numFmtId="0" fontId="46" fillId="0" borderId="4" xfId="7" quotePrefix="1" applyFont="1" applyFill="1" applyBorder="1" applyAlignment="1" applyProtection="1">
      <alignment horizontal="right" wrapText="1"/>
    </xf>
    <xf numFmtId="0" fontId="48" fillId="0" borderId="0" xfId="7" applyFont="1" applyFill="1" applyBorder="1" applyAlignment="1" applyProtection="1">
      <alignment wrapText="1"/>
    </xf>
    <xf numFmtId="0" fontId="48" fillId="0" borderId="0" xfId="7" applyFont="1" applyFill="1" applyBorder="1" applyAlignment="1" applyProtection="1">
      <alignment horizontal="right" wrapText="1"/>
    </xf>
    <xf numFmtId="0" fontId="46" fillId="0" borderId="6" xfId="7" applyFont="1" applyFill="1" applyBorder="1" applyAlignment="1" applyProtection="1">
      <alignment horizontal="center" wrapText="1"/>
    </xf>
    <xf numFmtId="0" fontId="48" fillId="0" borderId="103" xfId="7" applyFont="1" applyFill="1" applyBorder="1" applyAlignment="1" applyProtection="1">
      <alignment horizontal="center"/>
    </xf>
    <xf numFmtId="0" fontId="48" fillId="0" borderId="104" xfId="7" applyFont="1" applyFill="1" applyBorder="1" applyAlignment="1" applyProtection="1">
      <alignment horizontal="center"/>
    </xf>
    <xf numFmtId="0" fontId="46" fillId="0" borderId="27" xfId="7" applyFont="1" applyFill="1" applyBorder="1" applyAlignment="1" applyProtection="1">
      <alignment horizontal="right"/>
    </xf>
    <xf numFmtId="41" fontId="48" fillId="0" borderId="105" xfId="7" applyNumberFormat="1" applyFont="1" applyFill="1" applyBorder="1" applyAlignment="1" applyProtection="1">
      <alignment horizontal="center"/>
    </xf>
    <xf numFmtId="41" fontId="48" fillId="0" borderId="106" xfId="7" applyNumberFormat="1" applyFont="1" applyFill="1" applyBorder="1" applyAlignment="1" applyProtection="1">
      <alignment horizontal="center"/>
    </xf>
    <xf numFmtId="41" fontId="48" fillId="0" borderId="5" xfId="7" applyNumberFormat="1" applyFont="1" applyFill="1" applyBorder="1" applyAlignment="1" applyProtection="1">
      <alignment horizontal="center"/>
    </xf>
    <xf numFmtId="41" fontId="48" fillId="0" borderId="6" xfId="7" applyNumberFormat="1" applyFont="1" applyFill="1" applyBorder="1" applyAlignment="1" applyProtection="1">
      <alignment horizontal="center"/>
    </xf>
    <xf numFmtId="41" fontId="48" fillId="0" borderId="107" xfId="7" applyNumberFormat="1" applyFont="1" applyFill="1" applyBorder="1" applyAlignment="1" applyProtection="1">
      <alignment horizontal="center"/>
    </xf>
    <xf numFmtId="41" fontId="48" fillId="0" borderId="108" xfId="7" applyNumberFormat="1" applyFont="1" applyFill="1" applyBorder="1" applyAlignment="1" applyProtection="1">
      <alignment horizontal="center"/>
    </xf>
    <xf numFmtId="41" fontId="46" fillId="0" borderId="107" xfId="7" applyNumberFormat="1" applyFont="1" applyFill="1" applyBorder="1" applyAlignment="1" applyProtection="1">
      <alignment horizontal="center"/>
    </xf>
    <xf numFmtId="41" fontId="46" fillId="0" borderId="108" xfId="7" applyNumberFormat="1" applyFont="1" applyFill="1" applyBorder="1" applyAlignment="1" applyProtection="1">
      <alignment horizontal="center"/>
    </xf>
    <xf numFmtId="0" fontId="46" fillId="0" borderId="107" xfId="7" applyFont="1" applyFill="1" applyBorder="1" applyAlignment="1" applyProtection="1">
      <alignment horizontal="center"/>
    </xf>
    <xf numFmtId="0" fontId="46" fillId="0" borderId="108" xfId="7" applyFont="1" applyFill="1" applyBorder="1" applyAlignment="1" applyProtection="1">
      <alignment horizontal="center"/>
    </xf>
    <xf numFmtId="0" fontId="46" fillId="0" borderId="5" xfId="7" applyFont="1" applyFill="1" applyBorder="1" applyAlignment="1" applyProtection="1">
      <alignment horizontal="center" wrapText="1"/>
    </xf>
    <xf numFmtId="0" fontId="46" fillId="0" borderId="29" xfId="7" applyFont="1" applyFill="1" applyBorder="1" applyAlignment="1" applyProtection="1">
      <alignment horizontal="center"/>
    </xf>
    <xf numFmtId="0" fontId="67" fillId="0" borderId="0" xfId="4" applyFont="1" applyFill="1" applyProtection="1"/>
    <xf numFmtId="0" fontId="67" fillId="0" borderId="0" xfId="4" quotePrefix="1" applyFont="1" applyFill="1" applyProtection="1"/>
    <xf numFmtId="0" fontId="28" fillId="0" borderId="26" xfId="4" applyFont="1" applyFill="1" applyBorder="1" applyAlignment="1">
      <alignment horizontal="center" vertical="center" wrapText="1"/>
    </xf>
    <xf numFmtId="0" fontId="28" fillId="0" borderId="109" xfId="4" applyFont="1" applyFill="1" applyBorder="1" applyAlignment="1">
      <alignment horizontal="center" vertical="center" wrapText="1"/>
    </xf>
    <xf numFmtId="0" fontId="28" fillId="0" borderId="110" xfId="4" quotePrefix="1" applyFont="1" applyFill="1" applyBorder="1" applyAlignment="1">
      <alignment horizontal="center" vertical="center" wrapText="1"/>
    </xf>
    <xf numFmtId="0" fontId="45" fillId="0" borderId="0" xfId="0" quotePrefix="1" applyFont="1" applyAlignment="1" applyProtection="1">
      <alignment vertical="center"/>
    </xf>
    <xf numFmtId="0" fontId="45" fillId="0" borderId="0" xfId="0" quotePrefix="1" applyFont="1" applyAlignment="1" applyProtection="1">
      <alignment horizontal="left"/>
    </xf>
    <xf numFmtId="0" fontId="55" fillId="0" borderId="0" xfId="4" applyFont="1" applyAlignment="1">
      <alignment horizontal="left"/>
    </xf>
    <xf numFmtId="0" fontId="43" fillId="0" borderId="4" xfId="4" applyFont="1" applyFill="1" applyBorder="1" applyAlignment="1">
      <alignment horizontal="left"/>
    </xf>
    <xf numFmtId="4" fontId="24" fillId="0" borderId="111" xfId="4" applyNumberFormat="1" applyFont="1" applyFill="1" applyBorder="1" applyAlignment="1">
      <alignment horizontal="right"/>
    </xf>
    <xf numFmtId="4" fontId="15" fillId="0" borderId="58" xfId="4" applyNumberFormat="1" applyFont="1" applyFill="1" applyBorder="1" applyAlignment="1">
      <alignment horizontal="right"/>
    </xf>
    <xf numFmtId="4" fontId="24" fillId="0" borderId="52" xfId="4" applyNumberFormat="1" applyFont="1" applyFill="1" applyBorder="1" applyAlignment="1">
      <alignment horizontal="right"/>
    </xf>
    <xf numFmtId="4" fontId="15" fillId="0" borderId="16" xfId="4" applyNumberFormat="1" applyFont="1" applyFill="1" applyBorder="1" applyAlignment="1">
      <alignment horizontal="right"/>
    </xf>
    <xf numFmtId="4" fontId="24" fillId="0" borderId="43" xfId="4" applyNumberFormat="1" applyFont="1" applyFill="1" applyBorder="1" applyAlignment="1">
      <alignment horizontal="right"/>
    </xf>
    <xf numFmtId="4" fontId="15" fillId="0" borderId="6" xfId="4" applyNumberFormat="1" applyFont="1" applyFill="1" applyBorder="1" applyAlignment="1">
      <alignment horizontal="right"/>
    </xf>
    <xf numFmtId="4" fontId="55" fillId="0" borderId="43" xfId="4" applyNumberFormat="1" applyFont="1" applyFill="1" applyBorder="1" applyAlignment="1" applyProtection="1">
      <alignment horizontal="right"/>
      <protection locked="0"/>
    </xf>
    <xf numFmtId="4" fontId="55" fillId="0" borderId="43" xfId="4" applyNumberFormat="1" applyFont="1" applyFill="1" applyBorder="1" applyAlignment="1">
      <alignment horizontal="right"/>
    </xf>
    <xf numFmtId="0" fontId="43" fillId="0" borderId="4" xfId="4" applyFont="1" applyFill="1" applyBorder="1"/>
    <xf numFmtId="2" fontId="22" fillId="0" borderId="43" xfId="4" applyNumberFormat="1" applyFont="1" applyFill="1" applyBorder="1" applyAlignment="1">
      <alignment horizontal="center" vertical="center"/>
    </xf>
    <xf numFmtId="2" fontId="16" fillId="0" borderId="6" xfId="4" applyNumberFormat="1" applyFont="1" applyFill="1" applyBorder="1" applyAlignment="1">
      <alignment horizontal="center" vertical="center"/>
    </xf>
    <xf numFmtId="2" fontId="22" fillId="0" borderId="111" xfId="4" quotePrefix="1" applyNumberFormat="1" applyFont="1" applyFill="1" applyBorder="1" applyAlignment="1">
      <alignment horizontal="center" vertical="center" wrapText="1"/>
    </xf>
    <xf numFmtId="2" fontId="16" fillId="0" borderId="58" xfId="4" applyNumberFormat="1" applyFont="1" applyFill="1" applyBorder="1" applyAlignment="1">
      <alignment horizontal="center" vertical="center"/>
    </xf>
    <xf numFmtId="0" fontId="43" fillId="0" borderId="59" xfId="4" applyFont="1" applyFill="1" applyBorder="1" applyAlignment="1">
      <alignment horizontal="left"/>
    </xf>
    <xf numFmtId="4" fontId="64" fillId="0" borderId="46" xfId="0" applyNumberFormat="1" applyFont="1" applyBorder="1" applyAlignment="1" applyProtection="1">
      <alignment horizontal="right"/>
    </xf>
    <xf numFmtId="0" fontId="45" fillId="0" borderId="0" xfId="0" quotePrefix="1" applyFont="1" applyAlignment="1" applyProtection="1">
      <alignment horizontal="left" vertical="center"/>
    </xf>
    <xf numFmtId="0" fontId="27" fillId="0" borderId="0" xfId="6" applyFont="1" applyBorder="1" applyAlignment="1" applyProtection="1">
      <alignment horizontal="right"/>
    </xf>
    <xf numFmtId="0" fontId="64" fillId="0" borderId="46" xfId="0" applyFont="1" applyBorder="1" applyAlignment="1" applyProtection="1">
      <alignment horizontal="right"/>
    </xf>
    <xf numFmtId="4" fontId="27" fillId="0" borderId="0" xfId="6" applyNumberFormat="1" applyFont="1" applyBorder="1" applyAlignment="1" applyProtection="1">
      <alignment horizontal="center"/>
    </xf>
    <xf numFmtId="4" fontId="27" fillId="0" borderId="54" xfId="6" applyNumberFormat="1" applyFont="1" applyBorder="1" applyAlignment="1" applyProtection="1">
      <alignment horizontal="center" vertical="center"/>
    </xf>
    <xf numFmtId="0" fontId="15" fillId="0" borderId="44" xfId="5" applyFont="1" applyFill="1" applyBorder="1" applyAlignment="1" applyProtection="1">
      <alignment wrapText="1"/>
    </xf>
    <xf numFmtId="0" fontId="14" fillId="0" borderId="44" xfId="5" applyBorder="1" applyAlignment="1" applyProtection="1">
      <alignment horizontal="center"/>
    </xf>
    <xf numFmtId="4" fontId="14" fillId="0" borderId="44" xfId="5" applyNumberFormat="1" applyBorder="1" applyAlignment="1" applyProtection="1">
      <alignment horizontal="center"/>
    </xf>
    <xf numFmtId="4" fontId="14" fillId="0" borderId="44" xfId="5" applyNumberFormat="1" applyBorder="1" applyAlignment="1" applyProtection="1">
      <alignment horizontal="right"/>
    </xf>
    <xf numFmtId="0" fontId="14" fillId="0" borderId="18" xfId="5" applyFill="1" applyBorder="1" applyAlignment="1" applyProtection="1">
      <alignment wrapText="1"/>
    </xf>
    <xf numFmtId="0" fontId="14" fillId="0" borderId="59" xfId="5" applyFill="1" applyBorder="1" applyAlignment="1" applyProtection="1">
      <alignment wrapText="1"/>
    </xf>
    <xf numFmtId="0" fontId="15" fillId="0" borderId="18" xfId="5" applyFont="1" applyFill="1" applyBorder="1" applyAlignment="1" applyProtection="1">
      <alignment wrapText="1"/>
    </xf>
    <xf numFmtId="0" fontId="14" fillId="0" borderId="18" xfId="5" applyBorder="1" applyAlignment="1" applyProtection="1">
      <alignment horizontal="center"/>
    </xf>
    <xf numFmtId="0" fontId="15" fillId="0" borderId="0" xfId="4" applyFont="1" applyFill="1" applyProtection="1"/>
    <xf numFmtId="0" fontId="25" fillId="0" borderId="0" xfId="4" applyFont="1" applyFill="1" applyBorder="1" applyProtection="1"/>
    <xf numFmtId="0" fontId="43" fillId="0" borderId="29" xfId="4" applyFill="1" applyBorder="1" applyAlignment="1" applyProtection="1"/>
    <xf numFmtId="1" fontId="43" fillId="0" borderId="29" xfId="4" applyNumberFormat="1" applyFont="1" applyFill="1" applyBorder="1" applyAlignment="1" applyProtection="1">
      <alignment horizontal="center"/>
    </xf>
    <xf numFmtId="0" fontId="43" fillId="0" borderId="29" xfId="4" applyFont="1" applyFill="1" applyBorder="1" applyAlignment="1" applyProtection="1"/>
    <xf numFmtId="0" fontId="43" fillId="0" borderId="112" xfId="4" applyFont="1" applyFill="1" applyBorder="1" applyAlignment="1" applyProtection="1"/>
    <xf numFmtId="0" fontId="29" fillId="0" borderId="4" xfId="4" applyFont="1" applyFill="1" applyBorder="1" applyAlignment="1" applyProtection="1">
      <alignment wrapText="1"/>
    </xf>
    <xf numFmtId="0" fontId="29" fillId="0" borderId="6" xfId="4" applyFont="1" applyFill="1" applyBorder="1" applyAlignment="1" applyProtection="1">
      <alignment wrapText="1"/>
    </xf>
    <xf numFmtId="1" fontId="33" fillId="0" borderId="6" xfId="4" applyNumberFormat="1" applyFont="1" applyFill="1" applyBorder="1" applyAlignment="1" applyProtection="1">
      <alignment horizontal="center" wrapText="1"/>
    </xf>
    <xf numFmtId="0" fontId="43" fillId="0" borderId="6" xfId="4" applyFont="1" applyFill="1" applyBorder="1" applyAlignment="1" applyProtection="1"/>
    <xf numFmtId="0" fontId="43" fillId="0" borderId="59" xfId="4" applyFont="1" applyFill="1" applyBorder="1" applyAlignment="1" applyProtection="1"/>
    <xf numFmtId="10" fontId="33" fillId="0" borderId="43" xfId="4" applyNumberFormat="1" applyFont="1" applyFill="1" applyBorder="1" applyAlignment="1" applyProtection="1">
      <alignment wrapText="1"/>
    </xf>
    <xf numFmtId="0" fontId="26" fillId="0" borderId="4" xfId="4" applyFont="1" applyFill="1" applyBorder="1" applyAlignment="1" applyProtection="1">
      <alignment horizontal="center" wrapText="1"/>
    </xf>
    <xf numFmtId="0" fontId="26" fillId="0" borderId="6" xfId="4" applyFont="1" applyFill="1" applyBorder="1" applyAlignment="1" applyProtection="1">
      <alignment horizontal="left" wrapText="1"/>
    </xf>
    <xf numFmtId="1" fontId="25" fillId="0" borderId="6" xfId="4" applyNumberFormat="1" applyFont="1" applyFill="1" applyBorder="1" applyAlignment="1" applyProtection="1">
      <alignment horizontal="center" wrapText="1"/>
    </xf>
    <xf numFmtId="10" fontId="25" fillId="0" borderId="43" xfId="4" applyNumberFormat="1" applyFont="1" applyFill="1" applyBorder="1" applyAlignment="1" applyProtection="1">
      <alignment horizontal="left" wrapText="1"/>
    </xf>
    <xf numFmtId="0" fontId="26" fillId="0" borderId="4" xfId="4" quotePrefix="1" applyFont="1" applyFill="1" applyBorder="1" applyAlignment="1" applyProtection="1">
      <alignment horizontal="center" wrapText="1"/>
    </xf>
    <xf numFmtId="4" fontId="25" fillId="0" borderId="6" xfId="4" applyNumberFormat="1" applyFont="1" applyFill="1" applyBorder="1" applyAlignment="1" applyProtection="1">
      <alignment horizontal="right" wrapText="1"/>
    </xf>
    <xf numFmtId="10" fontId="25" fillId="0" borderId="43" xfId="4" applyNumberFormat="1" applyFont="1" applyFill="1" applyBorder="1" applyAlignment="1" applyProtection="1">
      <alignment horizontal="center" wrapText="1"/>
    </xf>
    <xf numFmtId="0" fontId="25" fillId="0" borderId="6" xfId="4" applyFont="1" applyFill="1" applyBorder="1" applyAlignment="1" applyProtection="1">
      <alignment horizontal="right" wrapText="1"/>
    </xf>
    <xf numFmtId="0" fontId="26" fillId="0" borderId="6" xfId="4" applyFont="1" applyFill="1" applyBorder="1" applyAlignment="1" applyProtection="1">
      <alignment horizontal="right" wrapText="1"/>
    </xf>
    <xf numFmtId="4" fontId="26" fillId="0" borderId="6" xfId="4" applyNumberFormat="1" applyFont="1" applyFill="1" applyBorder="1" applyAlignment="1" applyProtection="1">
      <alignment horizontal="right" wrapText="1"/>
    </xf>
    <xf numFmtId="10" fontId="26" fillId="0" borderId="43" xfId="4" applyNumberFormat="1" applyFont="1" applyFill="1" applyBorder="1" applyAlignment="1" applyProtection="1">
      <alignment horizontal="center" wrapText="1"/>
    </xf>
    <xf numFmtId="0" fontId="43" fillId="0" borderId="6" xfId="4" applyFill="1" applyBorder="1" applyAlignment="1" applyProtection="1"/>
    <xf numFmtId="4" fontId="12" fillId="0" borderId="6" xfId="4" applyNumberFormat="1" applyFont="1" applyFill="1" applyBorder="1" applyAlignment="1" applyProtection="1">
      <alignment horizontal="right"/>
    </xf>
    <xf numFmtId="4" fontId="43" fillId="0" borderId="59" xfId="4" applyNumberFormat="1" applyFont="1" applyFill="1" applyBorder="1" applyAlignment="1" applyProtection="1">
      <alignment horizontal="right"/>
    </xf>
    <xf numFmtId="0" fontId="26" fillId="0" borderId="6" xfId="4" applyFont="1" applyFill="1" applyBorder="1" applyAlignment="1" applyProtection="1">
      <alignment horizontal="left"/>
    </xf>
    <xf numFmtId="0" fontId="25" fillId="0" borderId="6" xfId="4" applyFont="1" applyFill="1" applyBorder="1" applyAlignment="1" applyProtection="1">
      <alignment horizontal="left" wrapText="1"/>
    </xf>
    <xf numFmtId="4" fontId="25" fillId="0" borderId="59" xfId="4" applyNumberFormat="1" applyFont="1" applyFill="1" applyBorder="1" applyAlignment="1" applyProtection="1">
      <alignment horizontal="right" wrapText="1"/>
    </xf>
    <xf numFmtId="0" fontId="26" fillId="0" borderId="4" xfId="4" quotePrefix="1" applyFont="1" applyFill="1" applyBorder="1" applyAlignment="1" applyProtection="1">
      <alignment horizontal="center"/>
    </xf>
    <xf numFmtId="2" fontId="26" fillId="0" borderId="0" xfId="4" applyNumberFormat="1" applyFont="1" applyFill="1" applyBorder="1" applyAlignment="1" applyProtection="1">
      <alignment horizontal="center" wrapText="1"/>
    </xf>
    <xf numFmtId="0" fontId="26" fillId="0" borderId="56" xfId="4" quotePrefix="1" applyFont="1" applyFill="1" applyBorder="1" applyAlignment="1" applyProtection="1">
      <alignment horizontal="center" wrapText="1"/>
    </xf>
    <xf numFmtId="0" fontId="29" fillId="0" borderId="16" xfId="4" applyFont="1" applyFill="1" applyBorder="1" applyAlignment="1" applyProtection="1">
      <alignment wrapText="1"/>
    </xf>
    <xf numFmtId="4" fontId="26" fillId="0" borderId="16" xfId="4" applyNumberFormat="1" applyFont="1" applyFill="1" applyBorder="1" applyAlignment="1" applyProtection="1">
      <alignment horizontal="right" wrapText="1"/>
    </xf>
    <xf numFmtId="0" fontId="29" fillId="0" borderId="4" xfId="4" applyFont="1" applyFill="1" applyBorder="1" applyAlignment="1" applyProtection="1"/>
    <xf numFmtId="0" fontId="29" fillId="0" borderId="6" xfId="4" applyFont="1" applyFill="1" applyBorder="1" applyAlignment="1" applyProtection="1">
      <alignment horizontal="left"/>
    </xf>
    <xf numFmtId="10" fontId="43" fillId="0" borderId="30" xfId="4" applyNumberFormat="1" applyFont="1" applyFill="1" applyBorder="1" applyAlignment="1" applyProtection="1"/>
    <xf numFmtId="0" fontId="26" fillId="0" borderId="4" xfId="4" applyFont="1" applyFill="1" applyBorder="1" applyAlignment="1" applyProtection="1">
      <alignment horizontal="center"/>
    </xf>
    <xf numFmtId="4" fontId="25" fillId="0" borderId="6" xfId="4" applyNumberFormat="1" applyFont="1" applyFill="1" applyBorder="1" applyAlignment="1" applyProtection="1">
      <alignment horizontal="center" wrapText="1"/>
    </xf>
    <xf numFmtId="4" fontId="25" fillId="0" borderId="0" xfId="4" applyNumberFormat="1" applyFont="1" applyFill="1" applyBorder="1" applyAlignment="1" applyProtection="1">
      <alignment horizontal="right" wrapText="1"/>
    </xf>
    <xf numFmtId="0" fontId="25" fillId="0" borderId="6" xfId="4" applyFont="1" applyFill="1" applyBorder="1" applyAlignment="1" applyProtection="1">
      <alignment horizontal="left"/>
    </xf>
    <xf numFmtId="4" fontId="44" fillId="0" borderId="6" xfId="4" applyNumberFormat="1" applyFont="1" applyFill="1" applyBorder="1" applyAlignment="1" applyProtection="1">
      <alignment horizontal="right"/>
    </xf>
    <xf numFmtId="4" fontId="44" fillId="0" borderId="0" xfId="4" applyNumberFormat="1" applyFont="1" applyFill="1" applyBorder="1" applyAlignment="1" applyProtection="1">
      <alignment horizontal="right"/>
    </xf>
    <xf numFmtId="10" fontId="44" fillId="0" borderId="43" xfId="4" applyNumberFormat="1" applyFont="1" applyFill="1" applyBorder="1" applyAlignment="1" applyProtection="1"/>
    <xf numFmtId="0" fontId="30" fillId="0" borderId="6" xfId="4" applyFont="1" applyFill="1" applyBorder="1" applyAlignment="1" applyProtection="1">
      <alignment horizontal="left"/>
    </xf>
    <xf numFmtId="4" fontId="43" fillId="0" borderId="6" xfId="4" applyNumberFormat="1" applyFont="1" applyFill="1" applyBorder="1" applyAlignment="1" applyProtection="1">
      <alignment horizontal="center"/>
    </xf>
    <xf numFmtId="4" fontId="43" fillId="0" borderId="0" xfId="4" applyNumberFormat="1" applyFont="1" applyFill="1" applyBorder="1" applyAlignment="1" applyProtection="1">
      <alignment horizontal="center"/>
    </xf>
    <xf numFmtId="4" fontId="66" fillId="0" borderId="6" xfId="4" applyNumberFormat="1" applyFont="1" applyFill="1" applyBorder="1" applyAlignment="1" applyProtection="1">
      <alignment horizontal="right"/>
    </xf>
    <xf numFmtId="0" fontId="31" fillId="0" borderId="6" xfId="4" applyFont="1" applyFill="1" applyBorder="1" applyAlignment="1" applyProtection="1">
      <alignment horizontal="left"/>
    </xf>
    <xf numFmtId="4" fontId="26" fillId="0" borderId="31" xfId="4" applyNumberFormat="1" applyFont="1" applyFill="1" applyBorder="1" applyAlignment="1" applyProtection="1">
      <alignment horizontal="right" wrapText="1"/>
    </xf>
    <xf numFmtId="10" fontId="26" fillId="0" borderId="52" xfId="4" applyNumberFormat="1" applyFont="1" applyFill="1" applyBorder="1" applyAlignment="1" applyProtection="1">
      <alignment horizontal="center" wrapText="1"/>
    </xf>
    <xf numFmtId="0" fontId="26" fillId="0" borderId="6" xfId="4" applyFont="1" applyFill="1" applyBorder="1" applyAlignment="1" applyProtection="1">
      <alignment horizontal="center"/>
    </xf>
    <xf numFmtId="4" fontId="25" fillId="0" borderId="6" xfId="4" applyNumberFormat="1" applyFont="1" applyFill="1" applyBorder="1" applyAlignment="1" applyProtection="1">
      <alignment horizontal="right"/>
    </xf>
    <xf numFmtId="0" fontId="26" fillId="0" borderId="4" xfId="4" quotePrefix="1" applyFont="1" applyFill="1" applyBorder="1" applyAlignment="1" applyProtection="1"/>
    <xf numFmtId="0" fontId="25" fillId="0" borderId="6" xfId="4" applyFont="1" applyFill="1" applyBorder="1" applyAlignment="1" applyProtection="1"/>
    <xf numFmtId="0" fontId="23" fillId="0" borderId="6" xfId="4" applyFont="1" applyFill="1" applyBorder="1" applyAlignment="1" applyProtection="1">
      <alignment horizontal="left"/>
    </xf>
    <xf numFmtId="0" fontId="23" fillId="0" borderId="6" xfId="4" applyFont="1" applyFill="1" applyBorder="1" applyAlignment="1" applyProtection="1">
      <alignment horizontal="right"/>
    </xf>
    <xf numFmtId="0" fontId="25" fillId="0" borderId="6" xfId="4" applyFont="1" applyFill="1" applyBorder="1" applyAlignment="1" applyProtection="1">
      <alignment horizontal="right"/>
    </xf>
    <xf numFmtId="0" fontId="26" fillId="0" borderId="6" xfId="4" applyFont="1" applyFill="1" applyBorder="1" applyAlignment="1" applyProtection="1">
      <alignment horizontal="right"/>
    </xf>
    <xf numFmtId="0" fontId="25" fillId="0" borderId="4" xfId="4" quotePrefix="1" applyFont="1" applyFill="1" applyBorder="1" applyAlignment="1" applyProtection="1">
      <alignment horizontal="center"/>
    </xf>
    <xf numFmtId="0" fontId="26" fillId="0" borderId="48" xfId="4" quotePrefix="1" applyFont="1" applyFill="1" applyBorder="1" applyAlignment="1" applyProtection="1">
      <alignment horizontal="center"/>
    </xf>
    <xf numFmtId="0" fontId="43" fillId="0" borderId="48" xfId="4" applyFill="1" applyBorder="1" applyAlignment="1" applyProtection="1"/>
    <xf numFmtId="10" fontId="25" fillId="0" borderId="52" xfId="4" applyNumberFormat="1" applyFont="1" applyFill="1" applyBorder="1" applyAlignment="1" applyProtection="1">
      <alignment horizontal="center" wrapText="1"/>
    </xf>
    <xf numFmtId="0" fontId="26" fillId="0" borderId="48" xfId="4" quotePrefix="1" applyFont="1" applyFill="1" applyBorder="1" applyAlignment="1" applyProtection="1">
      <alignment horizontal="center" wrapText="1"/>
    </xf>
    <xf numFmtId="0" fontId="29" fillId="0" borderId="0" xfId="4" applyFont="1" applyFill="1" applyBorder="1" applyAlignment="1" applyProtection="1">
      <alignment wrapText="1"/>
    </xf>
    <xf numFmtId="4" fontId="26" fillId="0" borderId="29" xfId="4" applyNumberFormat="1" applyFont="1" applyFill="1" applyBorder="1" applyAlignment="1" applyProtection="1">
      <alignment horizontal="right" wrapText="1"/>
    </xf>
    <xf numFmtId="4" fontId="26" fillId="0" borderId="0" xfId="4" applyNumberFormat="1" applyFont="1" applyFill="1" applyBorder="1" applyAlignment="1" applyProtection="1">
      <alignment horizontal="right" wrapText="1"/>
    </xf>
    <xf numFmtId="0" fontId="29" fillId="0" borderId="59" xfId="4" applyFont="1" applyFill="1" applyBorder="1" applyAlignment="1" applyProtection="1">
      <alignment horizontal="left"/>
    </xf>
    <xf numFmtId="0" fontId="29" fillId="0" borderId="59" xfId="4" applyFont="1" applyFill="1" applyBorder="1" applyAlignment="1" applyProtection="1">
      <alignment wrapText="1"/>
    </xf>
    <xf numFmtId="0" fontId="43" fillId="0" borderId="57" xfId="4" applyFill="1" applyBorder="1" applyAlignment="1" applyProtection="1"/>
    <xf numFmtId="0" fontId="22" fillId="0" borderId="62" xfId="4" applyFont="1" applyFill="1" applyBorder="1" applyAlignment="1" applyProtection="1">
      <alignment horizontal="right"/>
    </xf>
    <xf numFmtId="4" fontId="44" fillId="0" borderId="58" xfId="4" applyNumberFormat="1" applyFont="1" applyFill="1" applyBorder="1" applyAlignment="1" applyProtection="1">
      <alignment horizontal="right"/>
    </xf>
    <xf numFmtId="4" fontId="44" fillId="0" borderId="61" xfId="4" applyNumberFormat="1" applyFont="1" applyFill="1" applyBorder="1" applyAlignment="1" applyProtection="1">
      <alignment horizontal="right"/>
    </xf>
    <xf numFmtId="10" fontId="26" fillId="0" borderId="111" xfId="4" applyNumberFormat="1" applyFont="1" applyFill="1" applyBorder="1" applyAlignment="1" applyProtection="1">
      <alignment horizontal="center" wrapText="1"/>
    </xf>
    <xf numFmtId="0" fontId="43" fillId="0" borderId="0" xfId="4" applyFill="1" applyBorder="1" applyAlignment="1" applyProtection="1"/>
    <xf numFmtId="0" fontId="43" fillId="0" borderId="31" xfId="4" applyFill="1" applyBorder="1" applyAlignment="1" applyProtection="1"/>
    <xf numFmtId="1" fontId="43" fillId="0" borderId="31" xfId="4" applyNumberFormat="1" applyFont="1" applyFill="1" applyBorder="1" applyAlignment="1" applyProtection="1">
      <alignment horizontal="center"/>
    </xf>
    <xf numFmtId="1" fontId="43" fillId="0" borderId="0" xfId="4" applyNumberFormat="1" applyFont="1" applyFill="1" applyBorder="1" applyAlignment="1" applyProtection="1">
      <alignment horizontal="center"/>
    </xf>
    <xf numFmtId="0" fontId="43" fillId="0" borderId="0" xfId="4" applyFont="1" applyFill="1" applyBorder="1" applyAlignment="1" applyProtection="1"/>
    <xf numFmtId="10" fontId="43" fillId="0" borderId="0" xfId="4" applyNumberFormat="1" applyFont="1" applyFill="1" applyBorder="1" applyAlignment="1" applyProtection="1"/>
    <xf numFmtId="0" fontId="44" fillId="0" borderId="50" xfId="4" applyFont="1" applyFill="1" applyBorder="1" applyAlignment="1" applyProtection="1"/>
    <xf numFmtId="0" fontId="26" fillId="0" borderId="58" xfId="4" applyFont="1" applyFill="1" applyBorder="1" applyAlignment="1" applyProtection="1">
      <alignment horizontal="center" vertical="center" wrapText="1"/>
    </xf>
    <xf numFmtId="0" fontId="26" fillId="0" borderId="111" xfId="4" applyFont="1" applyFill="1" applyBorder="1" applyAlignment="1" applyProtection="1">
      <alignment horizontal="center" vertical="center" wrapText="1"/>
    </xf>
    <xf numFmtId="4" fontId="33" fillId="0" borderId="6" xfId="4" applyNumberFormat="1" applyFont="1" applyFill="1" applyBorder="1" applyAlignment="1" applyProtection="1">
      <alignment horizontal="center" vertical="center" wrapText="1"/>
      <protection locked="0"/>
    </xf>
    <xf numFmtId="0" fontId="43" fillId="0" borderId="4" xfId="4" applyFill="1" applyBorder="1" applyAlignment="1" applyProtection="1">
      <alignment horizontal="right" wrapText="1"/>
    </xf>
    <xf numFmtId="4" fontId="68" fillId="0" borderId="6" xfId="4" applyNumberFormat="1" applyFont="1" applyFill="1" applyBorder="1" applyAlignment="1" applyProtection="1">
      <alignment horizontal="center" vertical="center"/>
      <protection locked="0"/>
    </xf>
    <xf numFmtId="4" fontId="68" fillId="0" borderId="43" xfId="4" applyNumberFormat="1" applyFont="1" applyFill="1" applyBorder="1" applyAlignment="1" applyProtection="1">
      <alignment horizontal="center" vertical="center"/>
      <protection locked="0"/>
    </xf>
    <xf numFmtId="0" fontId="44" fillId="0" borderId="50" xfId="4" applyFont="1" applyFill="1" applyBorder="1" applyAlignment="1" applyProtection="1">
      <alignment horizontal="right"/>
    </xf>
    <xf numFmtId="0" fontId="44" fillId="0" borderId="0" xfId="4" applyFont="1" applyFill="1" applyBorder="1" applyAlignment="1" applyProtection="1">
      <alignment horizontal="right"/>
    </xf>
    <xf numFmtId="0" fontId="43" fillId="0" borderId="0" xfId="4" applyFill="1" applyBorder="1" applyAlignment="1" applyProtection="1">
      <alignment horizontal="left"/>
    </xf>
    <xf numFmtId="0" fontId="43" fillId="0" borderId="0" xfId="4" quotePrefix="1" applyFill="1" applyBorder="1" applyAlignment="1" applyProtection="1">
      <alignment horizontal="left" wrapText="1"/>
    </xf>
    <xf numFmtId="4" fontId="68" fillId="0" borderId="6" xfId="4" applyNumberFormat="1" applyFont="1" applyFill="1" applyBorder="1" applyAlignment="1" applyProtection="1">
      <alignment horizontal="right"/>
      <protection locked="0"/>
    </xf>
    <xf numFmtId="4" fontId="68" fillId="0" borderId="6" xfId="4" applyNumberFormat="1" applyFont="1" applyFill="1" applyBorder="1" applyAlignment="1" applyProtection="1">
      <alignment horizontal="right"/>
    </xf>
    <xf numFmtId="0" fontId="43" fillId="0" borderId="4" xfId="4" applyFill="1" applyBorder="1" applyAlignment="1" applyProtection="1"/>
    <xf numFmtId="0" fontId="43" fillId="0" borderId="0" xfId="4" applyFill="1" applyAlignment="1" applyProtection="1"/>
    <xf numFmtId="0" fontId="44" fillId="0" borderId="49" xfId="4" applyFont="1" applyFill="1" applyBorder="1" applyAlignment="1" applyProtection="1">
      <alignment horizontal="right"/>
    </xf>
    <xf numFmtId="0" fontId="43" fillId="0" borderId="0" xfId="4" applyFill="1" applyBorder="1" applyAlignment="1" applyProtection="1">
      <alignment horizontal="right" wrapText="1"/>
    </xf>
    <xf numFmtId="0" fontId="44" fillId="0" borderId="49" xfId="4" applyFont="1" applyFill="1" applyBorder="1" applyAlignment="1" applyProtection="1"/>
    <xf numFmtId="10" fontId="26" fillId="0" borderId="111" xfId="4" applyNumberFormat="1" applyFont="1" applyFill="1" applyBorder="1" applyAlignment="1" applyProtection="1">
      <alignment horizontal="center" vertical="center" wrapText="1"/>
    </xf>
    <xf numFmtId="4" fontId="44" fillId="0" borderId="58" xfId="4" applyNumberFormat="1" applyFont="1" applyFill="1" applyBorder="1" applyAlignment="1" applyProtection="1">
      <alignment horizontal="right" vertical="center"/>
    </xf>
    <xf numFmtId="0" fontId="22" fillId="0" borderId="62" xfId="4" applyFont="1" applyFill="1" applyBorder="1" applyAlignment="1" applyProtection="1">
      <alignment horizontal="right" vertical="center"/>
    </xf>
    <xf numFmtId="0" fontId="22" fillId="0" borderId="58" xfId="4" applyFont="1" applyFill="1" applyBorder="1" applyAlignment="1" applyProtection="1">
      <alignment horizontal="right" vertical="center"/>
    </xf>
    <xf numFmtId="0" fontId="22" fillId="0" borderId="49" xfId="4" applyFont="1" applyFill="1" applyBorder="1" applyAlignment="1" applyProtection="1">
      <alignment horizontal="right" vertical="center"/>
    </xf>
    <xf numFmtId="0" fontId="43" fillId="0" borderId="57" xfId="4" applyFill="1" applyBorder="1" applyAlignment="1" applyProtection="1">
      <alignment vertical="center"/>
    </xf>
    <xf numFmtId="4" fontId="44" fillId="0" borderId="61" xfId="4" applyNumberFormat="1" applyFont="1" applyFill="1" applyBorder="1" applyAlignment="1" applyProtection="1">
      <alignment horizontal="right" vertical="center"/>
    </xf>
    <xf numFmtId="10" fontId="25" fillId="0" borderId="43" xfId="4" applyNumberFormat="1" applyFont="1" applyFill="1" applyBorder="1" applyAlignment="1" applyProtection="1">
      <alignment horizontal="center" vertical="center" wrapText="1"/>
    </xf>
    <xf numFmtId="4" fontId="26" fillId="0" borderId="6" xfId="4" applyNumberFormat="1" applyFont="1" applyFill="1" applyBorder="1" applyAlignment="1" applyProtection="1">
      <alignment horizontal="right" vertical="center" wrapText="1"/>
    </xf>
    <xf numFmtId="0" fontId="29" fillId="0" borderId="0" xfId="4" applyFont="1" applyFill="1" applyBorder="1" applyAlignment="1" applyProtection="1">
      <alignment horizontal="center" vertical="center" wrapText="1"/>
    </xf>
    <xf numFmtId="0" fontId="29" fillId="0" borderId="6" xfId="4" applyFont="1" applyFill="1" applyBorder="1" applyAlignment="1" applyProtection="1">
      <alignment horizontal="left" vertical="center" wrapText="1"/>
    </xf>
    <xf numFmtId="0" fontId="29" fillId="0" borderId="59" xfId="4" applyFont="1" applyFill="1" applyBorder="1" applyAlignment="1" applyProtection="1">
      <alignment vertical="center" wrapText="1"/>
    </xf>
    <xf numFmtId="0" fontId="26" fillId="0" borderId="48" xfId="4" quotePrefix="1" applyFont="1" applyFill="1" applyBorder="1" applyAlignment="1" applyProtection="1">
      <alignment horizontal="center" vertical="center" wrapText="1"/>
    </xf>
    <xf numFmtId="0" fontId="45" fillId="0" borderId="0" xfId="4" applyFont="1" applyFill="1" applyProtection="1"/>
    <xf numFmtId="10" fontId="33" fillId="0" borderId="43" xfId="4" applyNumberFormat="1" applyFont="1" applyFill="1" applyBorder="1" applyAlignment="1" applyProtection="1">
      <alignment horizontal="center" vertical="center" wrapText="1"/>
    </xf>
    <xf numFmtId="4" fontId="33" fillId="0" borderId="0" xfId="4" applyNumberFormat="1" applyFont="1" applyFill="1" applyBorder="1" applyAlignment="1" applyProtection="1">
      <alignment horizontal="right" vertical="center" wrapText="1"/>
      <protection locked="0"/>
    </xf>
    <xf numFmtId="4" fontId="33" fillId="0" borderId="6" xfId="4" applyNumberFormat="1" applyFont="1" applyFill="1" applyBorder="1" applyAlignment="1" applyProtection="1">
      <alignment horizontal="right" vertical="center" wrapText="1"/>
      <protection locked="0"/>
    </xf>
    <xf numFmtId="4" fontId="33" fillId="0" borderId="6" xfId="4" applyNumberFormat="1" applyFont="1" applyFill="1" applyBorder="1" applyAlignment="1" applyProtection="1">
      <alignment horizontal="right" vertical="center" wrapText="1"/>
    </xf>
    <xf numFmtId="0" fontId="33" fillId="0" borderId="0" xfId="4" applyFont="1" applyFill="1" applyBorder="1" applyAlignment="1" applyProtection="1">
      <alignment horizontal="center" vertical="center" wrapText="1"/>
    </xf>
    <xf numFmtId="0" fontId="33" fillId="0" borderId="6" xfId="4" applyFont="1" applyFill="1" applyBorder="1" applyAlignment="1" applyProtection="1">
      <alignment horizontal="left" vertical="center" wrapText="1"/>
    </xf>
    <xf numFmtId="0" fontId="33" fillId="0" borderId="0" xfId="4" applyFont="1" applyFill="1" applyBorder="1" applyAlignment="1" applyProtection="1">
      <alignment vertical="center" wrapText="1"/>
    </xf>
    <xf numFmtId="0" fontId="33" fillId="0" borderId="48" xfId="4" quotePrefix="1" applyFont="1" applyFill="1" applyBorder="1" applyAlignment="1" applyProtection="1">
      <alignment horizontal="center" vertical="center" wrapText="1"/>
    </xf>
    <xf numFmtId="10" fontId="26" fillId="0" borderId="43" xfId="4" applyNumberFormat="1" applyFont="1" applyFill="1" applyBorder="1" applyAlignment="1" applyProtection="1">
      <alignment horizontal="center" vertical="center" wrapText="1"/>
    </xf>
    <xf numFmtId="4" fontId="26" fillId="0" borderId="0" xfId="4" applyNumberFormat="1" applyFont="1" applyFill="1" applyBorder="1" applyAlignment="1" applyProtection="1">
      <alignment horizontal="right" vertical="center" wrapText="1"/>
    </xf>
    <xf numFmtId="4" fontId="25" fillId="0" borderId="6" xfId="4" applyNumberFormat="1" applyFont="1" applyFill="1" applyBorder="1" applyAlignment="1" applyProtection="1">
      <alignment horizontal="right" vertical="center" wrapText="1"/>
    </xf>
    <xf numFmtId="0" fontId="29" fillId="0" borderId="0" xfId="4" applyFont="1" applyFill="1" applyBorder="1" applyAlignment="1" applyProtection="1">
      <alignment vertical="center" wrapText="1"/>
    </xf>
    <xf numFmtId="0" fontId="29" fillId="0" borderId="0" xfId="4" applyFont="1" applyFill="1" applyBorder="1" applyAlignment="1" applyProtection="1">
      <alignment horizontal="center" vertical="center"/>
    </xf>
    <xf numFmtId="0" fontId="29" fillId="0" borderId="59" xfId="4" applyFont="1" applyFill="1" applyBorder="1" applyAlignment="1" applyProtection="1">
      <alignment horizontal="left" vertical="center"/>
    </xf>
    <xf numFmtId="4" fontId="26" fillId="0" borderId="29" xfId="4" applyNumberFormat="1" applyFont="1" applyFill="1" applyBorder="1" applyAlignment="1" applyProtection="1">
      <alignment horizontal="right" vertical="center" wrapText="1"/>
    </xf>
    <xf numFmtId="10" fontId="25" fillId="0" borderId="52" xfId="4" applyNumberFormat="1" applyFont="1" applyFill="1" applyBorder="1" applyAlignment="1" applyProtection="1">
      <alignment horizontal="center" vertical="center" wrapText="1"/>
    </xf>
    <xf numFmtId="4" fontId="26" fillId="0" borderId="31" xfId="4" applyNumberFormat="1" applyFont="1" applyFill="1" applyBorder="1" applyAlignment="1" applyProtection="1">
      <alignment horizontal="right" vertical="center" wrapText="1"/>
    </xf>
    <xf numFmtId="4" fontId="26" fillId="0" borderId="16" xfId="4" applyNumberFormat="1" applyFont="1" applyFill="1" applyBorder="1" applyAlignment="1" applyProtection="1">
      <alignment horizontal="right" vertical="center" wrapText="1"/>
    </xf>
    <xf numFmtId="0" fontId="29" fillId="0" borderId="35" xfId="4" applyFont="1" applyFill="1" applyBorder="1" applyAlignment="1" applyProtection="1">
      <alignment horizontal="center" vertical="center" wrapText="1"/>
    </xf>
    <xf numFmtId="0" fontId="29" fillId="0" borderId="16" xfId="4" applyFont="1" applyFill="1" applyBorder="1" applyAlignment="1" applyProtection="1">
      <alignment horizontal="left" vertical="center" wrapText="1"/>
    </xf>
    <xf numFmtId="0" fontId="29" fillId="0" borderId="60" xfId="4" applyFont="1" applyFill="1" applyBorder="1" applyAlignment="1" applyProtection="1">
      <alignment vertical="center" wrapText="1"/>
    </xf>
    <xf numFmtId="0" fontId="26" fillId="0" borderId="56" xfId="4" quotePrefix="1" applyFont="1" applyFill="1" applyBorder="1" applyAlignment="1" applyProtection="1">
      <alignment horizontal="center" vertical="center" wrapText="1"/>
    </xf>
    <xf numFmtId="0" fontId="33" fillId="0" borderId="6" xfId="4" applyFont="1" applyFill="1" applyBorder="1" applyAlignment="1" applyProtection="1">
      <alignment horizontal="center" vertical="center"/>
    </xf>
    <xf numFmtId="0" fontId="33" fillId="0" borderId="6" xfId="4" applyFont="1" applyFill="1" applyBorder="1" applyAlignment="1" applyProtection="1">
      <alignment horizontal="left" vertical="center"/>
    </xf>
    <xf numFmtId="0" fontId="33" fillId="0" borderId="48" xfId="4" quotePrefix="1" applyFont="1" applyFill="1" applyBorder="1" applyAlignment="1" applyProtection="1">
      <alignment horizontal="center" vertical="center"/>
    </xf>
    <xf numFmtId="0" fontId="26" fillId="0" borderId="6" xfId="4" applyFont="1" applyFill="1" applyBorder="1" applyAlignment="1" applyProtection="1">
      <alignment horizontal="center" vertical="center"/>
    </xf>
    <xf numFmtId="0" fontId="26" fillId="0" borderId="6" xfId="4" applyFont="1" applyFill="1" applyBorder="1" applyAlignment="1" applyProtection="1">
      <alignment horizontal="left" vertical="center" wrapText="1"/>
    </xf>
    <xf numFmtId="0" fontId="26" fillId="0" borderId="6" xfId="4" applyFont="1" applyFill="1" applyBorder="1" applyAlignment="1" applyProtection="1">
      <alignment horizontal="left" vertical="center"/>
    </xf>
    <xf numFmtId="0" fontId="26" fillId="0" borderId="48" xfId="4" quotePrefix="1" applyFont="1" applyFill="1" applyBorder="1" applyAlignment="1" applyProtection="1">
      <alignment horizontal="center" vertical="center"/>
    </xf>
    <xf numFmtId="0" fontId="33" fillId="0" borderId="4" xfId="4" quotePrefix="1" applyFont="1" applyFill="1" applyBorder="1" applyAlignment="1" applyProtection="1">
      <alignment horizontal="center" vertical="center"/>
    </xf>
    <xf numFmtId="0" fontId="26" fillId="0" borderId="4" xfId="4" quotePrefix="1" applyFont="1" applyFill="1" applyBorder="1" applyAlignment="1" applyProtection="1">
      <alignment horizontal="center" vertical="center"/>
    </xf>
    <xf numFmtId="0" fontId="33" fillId="0" borderId="6" xfId="4" applyFont="1" applyFill="1" applyBorder="1" applyAlignment="1" applyProtection="1">
      <alignment horizontal="right" vertical="center"/>
    </xf>
    <xf numFmtId="4" fontId="26" fillId="0" borderId="6" xfId="4" applyNumberFormat="1" applyFont="1" applyFill="1" applyBorder="1" applyAlignment="1" applyProtection="1">
      <alignment horizontal="right" vertical="center" wrapText="1"/>
      <protection locked="0"/>
    </xf>
    <xf numFmtId="0" fontId="26" fillId="0" borderId="6" xfId="4" applyFont="1" applyFill="1" applyBorder="1" applyAlignment="1" applyProtection="1">
      <alignment horizontal="right" vertical="center"/>
    </xf>
    <xf numFmtId="4" fontId="45" fillId="0" borderId="0" xfId="4" applyNumberFormat="1" applyFont="1" applyFill="1" applyBorder="1" applyAlignment="1" applyProtection="1">
      <alignment horizontal="center" vertical="center"/>
    </xf>
    <xf numFmtId="4" fontId="45" fillId="0" borderId="6" xfId="4" applyNumberFormat="1" applyFont="1" applyFill="1" applyBorder="1" applyAlignment="1" applyProtection="1">
      <alignment horizontal="center" vertical="center"/>
    </xf>
    <xf numFmtId="4" fontId="43" fillId="0" borderId="0" xfId="4" applyNumberFormat="1" applyFont="1" applyFill="1" applyBorder="1" applyAlignment="1" applyProtection="1">
      <alignment horizontal="center" vertical="center"/>
    </xf>
    <xf numFmtId="4" fontId="43" fillId="0" borderId="6" xfId="4" applyNumberFormat="1" applyFont="1" applyFill="1" applyBorder="1" applyAlignment="1" applyProtection="1">
      <alignment horizontal="center" vertical="center"/>
    </xf>
    <xf numFmtId="0" fontId="25" fillId="0" borderId="6" xfId="4" applyFont="1" applyFill="1" applyBorder="1" applyAlignment="1" applyProtection="1">
      <alignment horizontal="center" vertical="center"/>
    </xf>
    <xf numFmtId="0" fontId="25" fillId="0" borderId="6" xfId="4" applyFont="1" applyFill="1" applyBorder="1" applyAlignment="1" applyProtection="1">
      <alignment horizontal="left" vertical="center" wrapText="1"/>
    </xf>
    <xf numFmtId="0" fontId="25" fillId="0" borderId="6" xfId="4" applyFont="1" applyFill="1" applyBorder="1" applyAlignment="1" applyProtection="1">
      <alignment horizontal="right" vertical="center"/>
    </xf>
    <xf numFmtId="0" fontId="38" fillId="0" borderId="6" xfId="4" applyFont="1" applyFill="1" applyBorder="1" applyAlignment="1" applyProtection="1">
      <alignment horizontal="center" vertical="center"/>
    </xf>
    <xf numFmtId="0" fontId="38" fillId="0" borderId="6" xfId="4" applyFont="1" applyFill="1" applyBorder="1" applyAlignment="1" applyProtection="1">
      <alignment horizontal="left" vertical="center" wrapText="1"/>
    </xf>
    <xf numFmtId="0" fontId="38" fillId="0" borderId="6" xfId="4" applyFont="1" applyFill="1" applyBorder="1" applyAlignment="1" applyProtection="1">
      <alignment horizontal="right" vertical="center"/>
    </xf>
    <xf numFmtId="0" fontId="23" fillId="0" borderId="6" xfId="4" applyFont="1" applyFill="1" applyBorder="1" applyAlignment="1" applyProtection="1">
      <alignment horizontal="center" vertical="center"/>
    </xf>
    <xf numFmtId="0" fontId="23" fillId="0" borderId="6" xfId="4" applyFont="1" applyFill="1" applyBorder="1" applyAlignment="1" applyProtection="1">
      <alignment horizontal="left" vertical="center" wrapText="1"/>
    </xf>
    <xf numFmtId="0" fontId="23" fillId="0" borderId="6" xfId="4" applyFont="1" applyFill="1" applyBorder="1" applyAlignment="1" applyProtection="1">
      <alignment horizontal="right" vertical="center"/>
    </xf>
    <xf numFmtId="10" fontId="43" fillId="0" borderId="43" xfId="4" applyNumberFormat="1" applyFont="1" applyFill="1" applyBorder="1" applyAlignment="1" applyProtection="1">
      <alignment vertical="center"/>
    </xf>
    <xf numFmtId="4" fontId="43" fillId="0" borderId="0" xfId="4" applyNumberFormat="1" applyFont="1" applyFill="1" applyBorder="1" applyAlignment="1" applyProtection="1">
      <alignment horizontal="right" vertical="center"/>
    </xf>
    <xf numFmtId="4" fontId="43" fillId="0" borderId="6" xfId="4" applyNumberFormat="1" applyFont="1" applyFill="1" applyBorder="1" applyAlignment="1" applyProtection="1">
      <alignment horizontal="right" vertical="center"/>
    </xf>
    <xf numFmtId="0" fontId="25" fillId="0" borderId="6" xfId="4" applyFont="1" applyFill="1" applyBorder="1" applyAlignment="1" applyProtection="1">
      <alignment vertical="center"/>
    </xf>
    <xf numFmtId="0" fontId="26" fillId="0" borderId="4" xfId="4" quotePrefix="1" applyFont="1" applyFill="1" applyBorder="1" applyAlignment="1" applyProtection="1">
      <alignment vertical="center"/>
    </xf>
    <xf numFmtId="0" fontId="29" fillId="0" borderId="6" xfId="4" applyFont="1" applyFill="1" applyBorder="1" applyAlignment="1" applyProtection="1">
      <alignment horizontal="center" vertical="center"/>
    </xf>
    <xf numFmtId="0" fontId="29" fillId="0" borderId="6" xfId="4" applyFont="1" applyFill="1" applyBorder="1" applyAlignment="1" applyProtection="1">
      <alignment horizontal="left" vertical="center"/>
    </xf>
    <xf numFmtId="0" fontId="29" fillId="0" borderId="4" xfId="4" applyFont="1" applyFill="1" applyBorder="1" applyAlignment="1" applyProtection="1">
      <alignment vertical="center"/>
    </xf>
    <xf numFmtId="10" fontId="43" fillId="0" borderId="30" xfId="4" applyNumberFormat="1" applyFont="1" applyFill="1" applyBorder="1" applyAlignment="1" applyProtection="1">
      <alignment vertical="center"/>
    </xf>
    <xf numFmtId="0" fontId="43" fillId="0" borderId="6" xfId="4" applyFill="1" applyBorder="1" applyAlignment="1" applyProtection="1">
      <alignment horizontal="center" vertical="center"/>
    </xf>
    <xf numFmtId="0" fontId="43" fillId="0" borderId="6" xfId="4" applyFill="1" applyBorder="1" applyAlignment="1" applyProtection="1">
      <alignment horizontal="left" vertical="center" wrapText="1"/>
    </xf>
    <xf numFmtId="0" fontId="43" fillId="0" borderId="6" xfId="4" applyFill="1" applyBorder="1" applyAlignment="1" applyProtection="1">
      <alignment vertical="center"/>
    </xf>
    <xf numFmtId="0" fontId="43" fillId="0" borderId="4" xfId="4" applyFill="1" applyBorder="1" applyAlignment="1" applyProtection="1">
      <alignment vertical="center"/>
    </xf>
    <xf numFmtId="10" fontId="26" fillId="0" borderId="52" xfId="4" applyNumberFormat="1" applyFont="1" applyFill="1" applyBorder="1" applyAlignment="1" applyProtection="1">
      <alignment horizontal="center" vertical="center" wrapText="1"/>
    </xf>
    <xf numFmtId="0" fontId="29" fillId="0" borderId="16" xfId="4" applyFont="1" applyFill="1" applyBorder="1" applyAlignment="1" applyProtection="1">
      <alignment horizontal="center" vertical="center" wrapText="1"/>
    </xf>
    <xf numFmtId="0" fontId="29" fillId="0" borderId="16" xfId="4" applyFont="1" applyFill="1" applyBorder="1" applyAlignment="1" applyProtection="1">
      <alignment vertical="center" wrapText="1"/>
    </xf>
    <xf numFmtId="0" fontId="33" fillId="0" borderId="6" xfId="4" applyFont="1" applyFill="1" applyBorder="1" applyAlignment="1" applyProtection="1">
      <alignment horizontal="center" vertical="center" wrapText="1"/>
    </xf>
    <xf numFmtId="0" fontId="26" fillId="0" borderId="6" xfId="4" applyFont="1" applyFill="1" applyBorder="1" applyAlignment="1" applyProtection="1">
      <alignment horizontal="center" vertical="center" wrapText="1"/>
    </xf>
    <xf numFmtId="4" fontId="25" fillId="0" borderId="6" xfId="4" applyNumberFormat="1" applyFont="1" applyFill="1" applyBorder="1" applyAlignment="1" applyProtection="1">
      <alignment horizontal="right" vertical="center"/>
    </xf>
    <xf numFmtId="0" fontId="26" fillId="0" borderId="4" xfId="4" applyFont="1" applyFill="1" applyBorder="1" applyAlignment="1" applyProtection="1">
      <alignment horizontal="center" vertical="center"/>
    </xf>
    <xf numFmtId="4" fontId="45" fillId="0" borderId="6" xfId="4" applyNumberFormat="1" applyFont="1" applyFill="1" applyBorder="1" applyAlignment="1" applyProtection="1">
      <alignment horizontal="right" vertical="center"/>
    </xf>
    <xf numFmtId="4" fontId="45" fillId="0" borderId="6" xfId="4" applyNumberFormat="1" applyFont="1" applyFill="1" applyBorder="1" applyAlignment="1" applyProtection="1">
      <alignment horizontal="right" vertical="center"/>
      <protection locked="0"/>
    </xf>
    <xf numFmtId="0" fontId="33" fillId="0" borderId="6" xfId="4" applyFont="1" applyFill="1" applyBorder="1" applyAlignment="1" applyProtection="1">
      <alignment horizontal="right" vertical="center" wrapText="1"/>
    </xf>
    <xf numFmtId="0" fontId="45" fillId="0" borderId="4" xfId="4" applyFont="1" applyFill="1" applyBorder="1" applyAlignment="1" applyProtection="1">
      <alignment vertical="center"/>
    </xf>
    <xf numFmtId="4" fontId="66" fillId="0" borderId="6" xfId="4" applyNumberFormat="1" applyFont="1" applyFill="1" applyBorder="1" applyAlignment="1" applyProtection="1">
      <alignment horizontal="right" vertical="center"/>
    </xf>
    <xf numFmtId="0" fontId="25" fillId="0" borderId="6" xfId="4" applyFont="1" applyFill="1" applyBorder="1" applyAlignment="1" applyProtection="1">
      <alignment horizontal="center" vertical="center" wrapText="1"/>
    </xf>
    <xf numFmtId="0" fontId="25" fillId="0" borderId="6" xfId="4" applyFont="1" applyFill="1" applyBorder="1" applyAlignment="1" applyProtection="1">
      <alignment horizontal="right" vertical="center" wrapText="1"/>
    </xf>
    <xf numFmtId="4" fontId="68" fillId="0" borderId="6" xfId="4" applyNumberFormat="1" applyFont="1" applyFill="1" applyBorder="1" applyAlignment="1" applyProtection="1">
      <alignment horizontal="right" vertical="center"/>
    </xf>
    <xf numFmtId="4" fontId="33" fillId="0" borderId="6" xfId="4" applyNumberFormat="1" applyFont="1" applyFill="1" applyBorder="1" applyAlignment="1" applyProtection="1">
      <alignment horizontal="center" vertical="center" wrapText="1"/>
    </xf>
    <xf numFmtId="4" fontId="25" fillId="0" borderId="6" xfId="4" applyNumberFormat="1" applyFont="1" applyFill="1" applyBorder="1" applyAlignment="1" applyProtection="1">
      <alignment horizontal="center" vertical="center" wrapText="1"/>
    </xf>
    <xf numFmtId="4" fontId="45" fillId="0" borderId="59" xfId="4" applyNumberFormat="1" applyFont="1" applyFill="1" applyBorder="1" applyAlignment="1" applyProtection="1">
      <alignment horizontal="right" vertical="center"/>
      <protection locked="0"/>
    </xf>
    <xf numFmtId="0" fontId="33" fillId="0" borderId="4" xfId="4" quotePrefix="1" applyFont="1" applyFill="1" applyBorder="1" applyAlignment="1" applyProtection="1">
      <alignment horizontal="center" vertical="center" wrapText="1"/>
    </xf>
    <xf numFmtId="4" fontId="43" fillId="0" borderId="59" xfId="4" applyNumberFormat="1" applyFont="1" applyFill="1" applyBorder="1" applyAlignment="1" applyProtection="1">
      <alignment horizontal="right" vertical="center"/>
    </xf>
    <xf numFmtId="0" fontId="26" fillId="0" borderId="4" xfId="4" quotePrefix="1" applyFont="1" applyFill="1" applyBorder="1" applyAlignment="1" applyProtection="1">
      <alignment horizontal="center" vertical="center" wrapText="1"/>
    </xf>
    <xf numFmtId="2" fontId="33" fillId="0" borderId="0" xfId="4" applyNumberFormat="1" applyFont="1" applyFill="1" applyBorder="1" applyAlignment="1" applyProtection="1">
      <alignment horizontal="center" wrapText="1"/>
    </xf>
    <xf numFmtId="0" fontId="45" fillId="0" borderId="0" xfId="4" applyFont="1" applyFill="1" applyBorder="1" applyProtection="1"/>
    <xf numFmtId="4" fontId="33" fillId="0" borderId="59" xfId="4" applyNumberFormat="1" applyFont="1" applyFill="1" applyBorder="1" applyAlignment="1" applyProtection="1">
      <alignment horizontal="right" vertical="center" wrapText="1"/>
      <protection locked="0"/>
    </xf>
    <xf numFmtId="4" fontId="26" fillId="0" borderId="59" xfId="4" applyNumberFormat="1" applyFont="1" applyFill="1" applyBorder="1" applyAlignment="1" applyProtection="1">
      <alignment horizontal="right" vertical="center" wrapText="1"/>
    </xf>
    <xf numFmtId="0" fontId="26" fillId="0" borderId="6" xfId="4" applyFont="1" applyFill="1" applyBorder="1" applyAlignment="1" applyProtection="1">
      <alignment horizontal="right" vertical="center" wrapText="1"/>
    </xf>
    <xf numFmtId="4" fontId="33" fillId="0" borderId="59" xfId="4" applyNumberFormat="1" applyFont="1" applyFill="1" applyBorder="1" applyAlignment="1" applyProtection="1">
      <alignment horizontal="right" vertical="center" wrapText="1"/>
    </xf>
    <xf numFmtId="4" fontId="25" fillId="0" borderId="59" xfId="4" applyNumberFormat="1" applyFont="1" applyFill="1" applyBorder="1" applyAlignment="1" applyProtection="1">
      <alignment horizontal="right" vertical="center" wrapText="1"/>
    </xf>
    <xf numFmtId="10" fontId="25" fillId="0" borderId="43" xfId="4" applyNumberFormat="1" applyFont="1" applyFill="1" applyBorder="1" applyAlignment="1" applyProtection="1">
      <alignment horizontal="left" vertical="center" wrapText="1"/>
    </xf>
    <xf numFmtId="0" fontId="43" fillId="0" borderId="59" xfId="4" applyFont="1" applyFill="1" applyBorder="1" applyAlignment="1" applyProtection="1">
      <alignment vertical="center"/>
    </xf>
    <xf numFmtId="0" fontId="43" fillId="0" borderId="6" xfId="4" applyFont="1" applyFill="1" applyBorder="1" applyAlignment="1" applyProtection="1">
      <alignment vertical="center"/>
    </xf>
    <xf numFmtId="1" fontId="25" fillId="0" borderId="6" xfId="4" applyNumberFormat="1" applyFont="1" applyFill="1" applyBorder="1" applyAlignment="1" applyProtection="1">
      <alignment horizontal="center" vertical="center" wrapText="1"/>
    </xf>
    <xf numFmtId="0" fontId="26" fillId="0" borderId="4" xfId="4" applyFont="1" applyFill="1" applyBorder="1" applyAlignment="1" applyProtection="1">
      <alignment horizontal="center" vertical="center" wrapText="1"/>
    </xf>
    <xf numFmtId="10" fontId="33" fillId="0" borderId="43" xfId="4" applyNumberFormat="1" applyFont="1" applyFill="1" applyBorder="1" applyAlignment="1" applyProtection="1">
      <alignment vertical="center" wrapText="1"/>
    </xf>
    <xf numFmtId="1" fontId="33" fillId="0" borderId="6" xfId="4" applyNumberFormat="1" applyFont="1" applyFill="1" applyBorder="1" applyAlignment="1" applyProtection="1">
      <alignment horizontal="center" vertical="center" wrapText="1"/>
    </xf>
    <xf numFmtId="0" fontId="29" fillId="0" borderId="6" xfId="4" applyFont="1" applyFill="1" applyBorder="1" applyAlignment="1" applyProtection="1">
      <alignment horizontal="center" vertical="center" wrapText="1"/>
    </xf>
    <xf numFmtId="0" fontId="29" fillId="0" borderId="6" xfId="4" applyFont="1" applyFill="1" applyBorder="1" applyAlignment="1" applyProtection="1">
      <alignment vertical="center" wrapText="1"/>
    </xf>
    <xf numFmtId="0" fontId="29" fillId="0" borderId="4" xfId="4" applyFont="1" applyFill="1" applyBorder="1" applyAlignment="1" applyProtection="1">
      <alignment vertical="center" wrapText="1"/>
    </xf>
    <xf numFmtId="0" fontId="43" fillId="0" borderId="112" xfId="4" applyFont="1" applyFill="1" applyBorder="1" applyAlignment="1" applyProtection="1">
      <alignment vertical="center"/>
    </xf>
    <xf numFmtId="0" fontId="43" fillId="0" borderId="29" xfId="4" applyFont="1" applyFill="1" applyBorder="1" applyAlignment="1" applyProtection="1">
      <alignment vertical="center"/>
    </xf>
    <xf numFmtId="1" fontId="43" fillId="0" borderId="29" xfId="4" applyNumberFormat="1" applyFont="1" applyFill="1" applyBorder="1" applyAlignment="1" applyProtection="1">
      <alignment horizontal="center" vertical="center"/>
    </xf>
    <xf numFmtId="0" fontId="43" fillId="0" borderId="29" xfId="4" applyFill="1" applyBorder="1" applyAlignment="1" applyProtection="1">
      <alignment horizontal="center" vertical="center"/>
    </xf>
    <xf numFmtId="0" fontId="43" fillId="0" borderId="29" xfId="4" applyFill="1" applyBorder="1" applyAlignment="1" applyProtection="1">
      <alignment horizontal="left" vertical="center" wrapText="1"/>
    </xf>
    <xf numFmtId="0" fontId="43" fillId="0" borderId="29" xfId="4" applyFill="1" applyBorder="1" applyAlignment="1" applyProtection="1">
      <alignment vertical="center"/>
    </xf>
    <xf numFmtId="0" fontId="45" fillId="0" borderId="0" xfId="0" quotePrefix="1" applyFont="1"/>
    <xf numFmtId="0" fontId="45" fillId="0" borderId="0" xfId="0" quotePrefix="1" applyFont="1" applyAlignment="1" applyProtection="1">
      <alignment horizontal="left" vertical="center"/>
    </xf>
    <xf numFmtId="0" fontId="43" fillId="0" borderId="4" xfId="4" applyFill="1" applyBorder="1" applyAlignment="1" applyProtection="1"/>
    <xf numFmtId="0" fontId="0" fillId="0" borderId="0" xfId="0" applyAlignment="1" applyProtection="1"/>
    <xf numFmtId="0" fontId="0" fillId="0" borderId="34" xfId="0" applyBorder="1" applyAlignment="1" applyProtection="1"/>
    <xf numFmtId="0" fontId="46" fillId="0" borderId="4" xfId="4" applyFont="1" applyFill="1" applyBorder="1" applyAlignment="1" applyProtection="1">
      <alignment horizontal="left" wrapText="1"/>
    </xf>
    <xf numFmtId="0" fontId="43" fillId="0" borderId="0" xfId="4" applyFill="1" applyBorder="1" applyAlignment="1"/>
    <xf numFmtId="0" fontId="43" fillId="0" borderId="0" xfId="4" applyFill="1" applyAlignment="1" applyProtection="1"/>
    <xf numFmtId="0" fontId="43" fillId="0" borderId="0" xfId="4" applyFont="1" applyAlignment="1">
      <alignment horizontal="left"/>
    </xf>
    <xf numFmtId="0" fontId="43" fillId="0" borderId="0" xfId="4" applyFont="1" applyFill="1" applyAlignment="1">
      <alignment horizontal="left"/>
    </xf>
    <xf numFmtId="4" fontId="56" fillId="0" borderId="99" xfId="2" applyNumberFormat="1" applyFont="1" applyFill="1" applyBorder="1" applyAlignment="1" applyProtection="1">
      <alignment horizontal="right"/>
    </xf>
    <xf numFmtId="4" fontId="56" fillId="0" borderId="59" xfId="2" applyNumberFormat="1" applyFont="1" applyFill="1" applyBorder="1" applyAlignment="1" applyProtection="1">
      <alignment horizontal="right"/>
      <protection locked="0"/>
    </xf>
    <xf numFmtId="4" fontId="56" fillId="0" borderId="59" xfId="2" applyNumberFormat="1" applyFont="1" applyFill="1" applyBorder="1" applyAlignment="1" applyProtection="1">
      <alignment horizontal="right"/>
    </xf>
    <xf numFmtId="4" fontId="56" fillId="0" borderId="101" xfId="2" applyNumberFormat="1" applyFont="1" applyFill="1" applyBorder="1" applyAlignment="1" applyProtection="1">
      <alignment horizontal="right"/>
    </xf>
    <xf numFmtId="4" fontId="64" fillId="0" borderId="101" xfId="2" applyNumberFormat="1" applyFont="1" applyFill="1" applyBorder="1" applyAlignment="1" applyProtection="1">
      <alignment horizontal="right"/>
    </xf>
    <xf numFmtId="4" fontId="64" fillId="0" borderId="18" xfId="2" applyNumberFormat="1" applyFont="1" applyFill="1" applyBorder="1" applyAlignment="1" applyProtection="1">
      <alignment horizontal="right"/>
    </xf>
    <xf numFmtId="4" fontId="56" fillId="0" borderId="59" xfId="7" applyNumberFormat="1" applyFont="1" applyFill="1" applyBorder="1" applyAlignment="1" applyProtection="1">
      <alignment horizontal="right"/>
      <protection locked="0"/>
    </xf>
    <xf numFmtId="4" fontId="64" fillId="0" borderId="59" xfId="2" applyNumberFormat="1" applyFont="1" applyFill="1" applyBorder="1" applyAlignment="1" applyProtection="1">
      <alignment horizontal="right"/>
    </xf>
    <xf numFmtId="4" fontId="56" fillId="0" borderId="18" xfId="2" applyNumberFormat="1" applyFont="1" applyFill="1" applyBorder="1" applyAlignment="1" applyProtection="1">
      <alignment horizontal="right"/>
    </xf>
    <xf numFmtId="4" fontId="56" fillId="0" borderId="59" xfId="7" applyNumberFormat="1" applyFont="1" applyFill="1" applyBorder="1" applyAlignment="1" applyProtection="1">
      <alignment horizontal="right"/>
    </xf>
    <xf numFmtId="4" fontId="56" fillId="0" borderId="6" xfId="7" applyNumberFormat="1" applyFont="1" applyFill="1" applyBorder="1" applyAlignment="1" applyProtection="1">
      <alignment horizontal="right"/>
    </xf>
    <xf numFmtId="4" fontId="56" fillId="0" borderId="101" xfId="7" applyNumberFormat="1" applyFont="1" applyFill="1" applyBorder="1" applyAlignment="1" applyProtection="1">
      <alignment horizontal="right"/>
    </xf>
    <xf numFmtId="4" fontId="56" fillId="0" borderId="6" xfId="7" applyNumberFormat="1" applyFont="1" applyFill="1" applyBorder="1" applyAlignment="1" applyProtection="1">
      <alignment horizontal="right"/>
      <protection locked="0"/>
    </xf>
    <xf numFmtId="4" fontId="56" fillId="0" borderId="18" xfId="7" applyNumberFormat="1" applyFont="1" applyFill="1" applyBorder="1" applyAlignment="1" applyProtection="1">
      <alignment horizontal="right"/>
    </xf>
    <xf numFmtId="4" fontId="56" fillId="0" borderId="6" xfId="7" applyNumberFormat="1" applyFont="1" applyFill="1" applyBorder="1" applyAlignment="1" applyProtection="1">
      <alignment horizontal="right" wrapText="1"/>
    </xf>
    <xf numFmtId="4" fontId="56" fillId="0" borderId="6" xfId="7" applyNumberFormat="1" applyFont="1" applyFill="1" applyBorder="1" applyAlignment="1" applyProtection="1">
      <alignment horizontal="right" wrapText="1"/>
      <protection locked="0"/>
    </xf>
    <xf numFmtId="4" fontId="64" fillId="0" borderId="106" xfId="7" applyNumberFormat="1" applyFont="1" applyFill="1" applyBorder="1" applyAlignment="1" applyProtection="1">
      <alignment horizontal="right"/>
    </xf>
    <xf numFmtId="4" fontId="64" fillId="0" borderId="6" xfId="7" applyNumberFormat="1" applyFont="1" applyFill="1" applyBorder="1" applyAlignment="1" applyProtection="1">
      <alignment horizontal="right"/>
    </xf>
    <xf numFmtId="4" fontId="64" fillId="0" borderId="108" xfId="7" applyNumberFormat="1" applyFont="1" applyFill="1" applyBorder="1" applyAlignment="1" applyProtection="1">
      <alignment horizontal="right"/>
    </xf>
    <xf numFmtId="4" fontId="56" fillId="0" borderId="108" xfId="7" applyNumberFormat="1" applyFont="1" applyFill="1" applyBorder="1" applyAlignment="1" applyProtection="1">
      <alignment horizontal="right"/>
    </xf>
    <xf numFmtId="4" fontId="56" fillId="0" borderId="6" xfId="7" quotePrefix="1" applyNumberFormat="1" applyFont="1" applyFill="1" applyBorder="1" applyAlignment="1" applyProtection="1">
      <alignment horizontal="right"/>
      <protection locked="0"/>
    </xf>
    <xf numFmtId="4" fontId="56" fillId="0" borderId="29" xfId="7" applyNumberFormat="1" applyFont="1" applyFill="1" applyBorder="1" applyAlignment="1" applyProtection="1">
      <alignment horizontal="right"/>
    </xf>
    <xf numFmtId="4" fontId="43" fillId="0" borderId="96" xfId="4" applyNumberFormat="1" applyFill="1" applyBorder="1" applyAlignment="1" applyProtection="1">
      <alignment horizontal="right"/>
    </xf>
    <xf numFmtId="0" fontId="43" fillId="0" borderId="6" xfId="4" applyFill="1" applyBorder="1" applyAlignment="1" applyProtection="1">
      <alignment horizontal="left"/>
    </xf>
    <xf numFmtId="0" fontId="12" fillId="0" borderId="48" xfId="4" quotePrefix="1" applyFont="1" applyFill="1" applyBorder="1" applyAlignment="1" applyProtection="1">
      <alignment horizontal="center"/>
    </xf>
    <xf numFmtId="0" fontId="12" fillId="0" borderId="6" xfId="4" applyFont="1" applyFill="1" applyBorder="1" applyAlignment="1" applyProtection="1">
      <alignment horizontal="left" wrapText="1"/>
    </xf>
    <xf numFmtId="0" fontId="12" fillId="0" borderId="48" xfId="4" applyFont="1" applyFill="1" applyBorder="1" applyAlignment="1" applyProtection="1">
      <alignment horizontal="center"/>
    </xf>
    <xf numFmtId="0" fontId="12" fillId="0" borderId="59" xfId="4" applyFont="1" applyFill="1" applyBorder="1" applyAlignment="1" applyProtection="1">
      <alignment horizontal="left" wrapText="1"/>
    </xf>
    <xf numFmtId="0" fontId="12" fillId="0" borderId="0" xfId="4" applyFont="1" applyFill="1" applyBorder="1" applyAlignment="1" applyProtection="1">
      <alignment horizontal="left" wrapText="1"/>
    </xf>
    <xf numFmtId="0" fontId="55" fillId="0" borderId="0" xfId="4" applyFont="1" applyFill="1" applyBorder="1" applyProtection="1"/>
    <xf numFmtId="4" fontId="26" fillId="0" borderId="59" xfId="4" applyNumberFormat="1" applyFont="1" applyFill="1" applyBorder="1" applyAlignment="1" applyProtection="1">
      <alignment horizontal="right" wrapText="1"/>
    </xf>
    <xf numFmtId="4" fontId="55" fillId="0" borderId="43" xfId="4" applyNumberFormat="1" applyFont="1" applyFill="1" applyBorder="1" applyAlignment="1" applyProtection="1">
      <alignment horizontal="right"/>
    </xf>
    <xf numFmtId="4" fontId="43" fillId="0" borderId="5" xfId="4" applyNumberFormat="1" applyFont="1" applyFill="1" applyBorder="1" applyAlignment="1" applyProtection="1">
      <alignment horizontal="right"/>
    </xf>
    <xf numFmtId="4" fontId="43" fillId="0" borderId="34" xfId="4" applyNumberFormat="1" applyFont="1" applyFill="1" applyBorder="1" applyAlignment="1" applyProtection="1">
      <alignment horizontal="right"/>
    </xf>
    <xf numFmtId="0" fontId="56" fillId="0" borderId="0" xfId="8" applyFont="1" applyFill="1" applyProtection="1"/>
    <xf numFmtId="4" fontId="64" fillId="3" borderId="78" xfId="8" applyNumberFormat="1" applyFont="1" applyFill="1" applyBorder="1" applyAlignment="1" applyProtection="1">
      <alignment horizontal="center" textRotation="180" wrapText="1"/>
    </xf>
    <xf numFmtId="4" fontId="64" fillId="3" borderId="91" xfId="8" applyNumberFormat="1" applyFont="1" applyFill="1" applyBorder="1" applyAlignment="1" applyProtection="1">
      <alignment horizontal="center" textRotation="180" wrapText="1"/>
    </xf>
    <xf numFmtId="4" fontId="63" fillId="3" borderId="78" xfId="8" applyNumberFormat="1" applyFont="1" applyFill="1" applyBorder="1" applyAlignment="1" applyProtection="1">
      <alignment horizontal="center" textRotation="180" wrapText="1"/>
    </xf>
    <xf numFmtId="4" fontId="63" fillId="3" borderId="91" xfId="8" applyNumberFormat="1" applyFont="1" applyFill="1" applyBorder="1" applyAlignment="1" applyProtection="1">
      <alignment horizontal="center" textRotation="180" wrapText="1"/>
    </xf>
    <xf numFmtId="4" fontId="63" fillId="3" borderId="88" xfId="8" applyNumberFormat="1" applyFont="1" applyFill="1" applyBorder="1" applyAlignment="1" applyProtection="1">
      <alignment horizontal="center" textRotation="180" wrapText="1"/>
    </xf>
    <xf numFmtId="4" fontId="63" fillId="3" borderId="87" xfId="8" applyNumberFormat="1" applyFont="1" applyFill="1" applyBorder="1" applyAlignment="1" applyProtection="1">
      <alignment horizontal="center" textRotation="180" wrapText="1"/>
    </xf>
    <xf numFmtId="4" fontId="63" fillId="3" borderId="89" xfId="8" applyNumberFormat="1" applyFont="1" applyFill="1" applyBorder="1" applyAlignment="1" applyProtection="1">
      <alignment horizontal="center" textRotation="180" wrapText="1"/>
    </xf>
    <xf numFmtId="4" fontId="63" fillId="3" borderId="90" xfId="8" applyNumberFormat="1" applyFont="1" applyFill="1" applyBorder="1" applyAlignment="1" applyProtection="1">
      <alignment horizontal="center" textRotation="180" wrapText="1"/>
    </xf>
    <xf numFmtId="0" fontId="62" fillId="3" borderId="78" xfId="4" applyFont="1" applyFill="1" applyBorder="1" applyAlignment="1" applyProtection="1">
      <alignment horizontal="left"/>
    </xf>
    <xf numFmtId="0" fontId="60" fillId="3" borderId="77" xfId="4" applyFont="1" applyFill="1" applyBorder="1" applyAlignment="1" applyProtection="1"/>
    <xf numFmtId="4" fontId="64" fillId="3" borderId="76" xfId="8" applyNumberFormat="1" applyFont="1" applyFill="1" applyBorder="1" applyAlignment="1">
      <alignment horizontal="center" textRotation="180" wrapText="1"/>
    </xf>
    <xf numFmtId="4" fontId="43" fillId="0" borderId="43" xfId="4" applyNumberFormat="1" applyFill="1" applyBorder="1" applyAlignment="1" applyProtection="1">
      <alignment horizontal="right"/>
    </xf>
    <xf numFmtId="0" fontId="55" fillId="0" borderId="4" xfId="4" applyFont="1" applyFill="1" applyBorder="1"/>
    <xf numFmtId="0" fontId="43" fillId="0" borderId="0" xfId="4" applyFont="1" applyFill="1" applyAlignment="1" applyProtection="1">
      <alignment horizontal="left"/>
    </xf>
    <xf numFmtId="0" fontId="43" fillId="0" borderId="6" xfId="4" applyFont="1" applyFill="1" applyBorder="1" applyAlignment="1" applyProtection="1">
      <alignment horizontal="left"/>
    </xf>
    <xf numFmtId="0" fontId="43" fillId="0" borderId="48" xfId="4" applyFont="1" applyFill="1" applyBorder="1" applyAlignment="1" applyProtection="1">
      <alignment horizontal="center"/>
    </xf>
    <xf numFmtId="0" fontId="45" fillId="0" borderId="0" xfId="0" quotePrefix="1" applyFont="1" applyAlignment="1" applyProtection="1">
      <alignment horizontal="left" vertical="center"/>
    </xf>
    <xf numFmtId="4" fontId="66" fillId="0" borderId="58" xfId="4" applyNumberFormat="1" applyFont="1" applyFill="1" applyBorder="1" applyAlignment="1" applyProtection="1">
      <alignment horizontal="center" vertical="center"/>
    </xf>
    <xf numFmtId="0" fontId="58" fillId="0" borderId="41" xfId="8" applyFont="1" applyFill="1" applyBorder="1" applyAlignment="1">
      <alignment horizontal="center" wrapText="1"/>
    </xf>
    <xf numFmtId="0" fontId="58" fillId="0" borderId="113" xfId="8" applyFont="1" applyFill="1" applyBorder="1" applyAlignment="1">
      <alignment horizontal="center" wrapText="1"/>
    </xf>
    <xf numFmtId="0" fontId="48" fillId="0" borderId="52" xfId="7" applyFont="1" applyFill="1" applyBorder="1" applyAlignment="1" applyProtection="1">
      <alignment horizontal="center"/>
    </xf>
    <xf numFmtId="0" fontId="48" fillId="0" borderId="16" xfId="7" applyFont="1" applyFill="1" applyBorder="1" applyAlignment="1" applyProtection="1">
      <alignment horizontal="center"/>
    </xf>
    <xf numFmtId="0" fontId="46" fillId="0" borderId="105" xfId="7" applyFont="1" applyFill="1" applyBorder="1" applyAlignment="1" applyProtection="1">
      <alignment horizontal="center"/>
    </xf>
    <xf numFmtId="0" fontId="46" fillId="0" borderId="114" xfId="7" applyFont="1" applyFill="1" applyBorder="1" applyAlignment="1" applyProtection="1">
      <alignment horizontal="center"/>
    </xf>
    <xf numFmtId="4" fontId="64" fillId="0" borderId="99" xfId="2" applyNumberFormat="1" applyFont="1" applyFill="1" applyBorder="1" applyAlignment="1" applyProtection="1">
      <alignment horizontal="right"/>
    </xf>
    <xf numFmtId="0" fontId="46" fillId="0" borderId="59" xfId="7" applyFont="1" applyFill="1" applyBorder="1" applyAlignment="1" applyProtection="1">
      <alignment horizontal="center"/>
    </xf>
    <xf numFmtId="41" fontId="48" fillId="0" borderId="115" xfId="7" applyNumberFormat="1" applyFont="1" applyFill="1" applyBorder="1" applyAlignment="1" applyProtection="1">
      <alignment horizontal="center"/>
    </xf>
    <xf numFmtId="41" fontId="46" fillId="0" borderId="24" xfId="7" applyNumberFormat="1" applyFont="1" applyFill="1" applyBorder="1" applyAlignment="1" applyProtection="1">
      <alignment horizontal="center"/>
    </xf>
    <xf numFmtId="41" fontId="46" fillId="0" borderId="23" xfId="7" applyNumberFormat="1" applyFont="1" applyFill="1" applyBorder="1" applyAlignment="1" applyProtection="1">
      <alignment horizontal="center"/>
    </xf>
    <xf numFmtId="41" fontId="48" fillId="0" borderId="59" xfId="7" applyNumberFormat="1" applyFont="1" applyFill="1" applyBorder="1" applyAlignment="1" applyProtection="1">
      <alignment horizontal="center"/>
    </xf>
    <xf numFmtId="0" fontId="46" fillId="0" borderId="24" xfId="7" applyFont="1" applyFill="1" applyBorder="1" applyAlignment="1" applyProtection="1">
      <alignment horizontal="center"/>
    </xf>
    <xf numFmtId="0" fontId="46" fillId="0" borderId="23" xfId="7" applyFont="1" applyFill="1" applyBorder="1" applyAlignment="1" applyProtection="1">
      <alignment horizontal="center"/>
    </xf>
    <xf numFmtId="41" fontId="46" fillId="0" borderId="5" xfId="2" applyFont="1" applyFill="1" applyBorder="1" applyAlignment="1" applyProtection="1">
      <alignment horizontal="center"/>
    </xf>
    <xf numFmtId="0" fontId="46" fillId="0" borderId="0" xfId="7" applyFont="1" applyFill="1" applyBorder="1" applyAlignment="1" applyProtection="1">
      <alignment horizontal="center"/>
    </xf>
    <xf numFmtId="0" fontId="46" fillId="0" borderId="116" xfId="7" applyFont="1" applyFill="1" applyBorder="1" applyAlignment="1" applyProtection="1">
      <alignment horizontal="center"/>
    </xf>
    <xf numFmtId="0" fontId="48" fillId="0" borderId="26" xfId="7" applyFont="1" applyFill="1" applyBorder="1" applyAlignment="1" applyProtection="1">
      <alignment horizontal="center"/>
    </xf>
    <xf numFmtId="0" fontId="48" fillId="0" borderId="117" xfId="7" applyFont="1" applyFill="1" applyBorder="1" applyAlignment="1" applyProtection="1">
      <alignment horizontal="center"/>
    </xf>
    <xf numFmtId="0" fontId="48" fillId="0" borderId="116" xfId="7" applyFont="1" applyFill="1" applyBorder="1" applyAlignment="1" applyProtection="1">
      <alignment horizontal="center"/>
    </xf>
    <xf numFmtId="0" fontId="48" fillId="0" borderId="112" xfId="7" applyFont="1" applyFill="1" applyBorder="1" applyAlignment="1" applyProtection="1">
      <alignment horizontal="center"/>
    </xf>
    <xf numFmtId="4" fontId="69" fillId="0" borderId="0" xfId="7" applyNumberFormat="1" applyFont="1" applyFill="1" applyProtection="1"/>
    <xf numFmtId="4" fontId="33" fillId="0" borderId="29" xfId="4" applyNumberFormat="1" applyFont="1" applyFill="1" applyBorder="1" applyAlignment="1" applyProtection="1">
      <alignment horizontal="center" vertical="center" wrapText="1"/>
    </xf>
    <xf numFmtId="4" fontId="45" fillId="0" borderId="43" xfId="4" applyNumberFormat="1" applyFont="1" applyFill="1" applyBorder="1" applyAlignment="1" applyProtection="1">
      <alignment horizontal="center" vertical="center"/>
    </xf>
    <xf numFmtId="4" fontId="66" fillId="0" borderId="111" xfId="4" applyNumberFormat="1" applyFont="1" applyFill="1" applyBorder="1" applyAlignment="1" applyProtection="1">
      <alignment horizontal="center" vertical="center"/>
    </xf>
    <xf numFmtId="0" fontId="45" fillId="0" borderId="0" xfId="0" quotePrefix="1" applyFont="1" applyAlignment="1" applyProtection="1">
      <alignment horizontal="left" vertical="center"/>
    </xf>
    <xf numFmtId="4" fontId="64" fillId="0" borderId="101" xfId="7" applyNumberFormat="1" applyFont="1" applyFill="1" applyBorder="1" applyAlignment="1" applyProtection="1">
      <alignment horizontal="right"/>
    </xf>
    <xf numFmtId="0" fontId="6" fillId="0" borderId="55" xfId="0" applyFont="1" applyBorder="1" applyAlignment="1">
      <alignment horizontal="left"/>
    </xf>
    <xf numFmtId="0" fontId="6" fillId="0" borderId="29" xfId="0" applyFont="1" applyBorder="1" applyAlignment="1">
      <alignment horizontal="left"/>
    </xf>
    <xf numFmtId="0" fontId="6" fillId="0" borderId="29" xfId="0" applyFont="1" applyBorder="1" applyAlignment="1">
      <alignment horizontal="right"/>
    </xf>
    <xf numFmtId="0" fontId="6" fillId="0" borderId="30" xfId="0" applyFont="1" applyBorder="1" applyAlignment="1">
      <alignment horizontal="right"/>
    </xf>
    <xf numFmtId="0" fontId="6" fillId="0" borderId="4" xfId="0" applyFont="1" applyBorder="1" applyAlignment="1">
      <alignment horizontal="right"/>
    </xf>
    <xf numFmtId="0" fontId="6" fillId="0" borderId="0" xfId="0" applyFont="1" applyBorder="1" applyAlignment="1">
      <alignment horizontal="right"/>
    </xf>
    <xf numFmtId="0" fontId="6" fillId="0" borderId="34" xfId="0" applyFont="1" applyBorder="1" applyAlignment="1">
      <alignment horizontal="right"/>
    </xf>
    <xf numFmtId="4" fontId="6" fillId="0" borderId="18" xfId="0" applyNumberFormat="1" applyFont="1" applyBorder="1" applyAlignment="1" applyProtection="1">
      <alignment horizontal="right"/>
      <protection locked="0"/>
    </xf>
    <xf numFmtId="4" fontId="6" fillId="0" borderId="20" xfId="0" applyNumberFormat="1" applyFont="1" applyBorder="1" applyAlignment="1" applyProtection="1">
      <alignment horizontal="right"/>
      <protection locked="0"/>
    </xf>
    <xf numFmtId="0" fontId="6" fillId="0" borderId="48" xfId="0" applyFont="1" applyBorder="1" applyAlignment="1" applyProtection="1">
      <alignment horizontal="left"/>
      <protection locked="0"/>
    </xf>
    <xf numFmtId="0" fontId="6" fillId="0" borderId="6" xfId="0" applyFont="1" applyBorder="1" applyAlignment="1" applyProtection="1">
      <alignment horizontal="left"/>
      <protection locked="0"/>
    </xf>
    <xf numFmtId="0" fontId="6" fillId="0" borderId="6" xfId="0" applyFont="1" applyBorder="1" applyAlignment="1">
      <alignment horizontal="right"/>
    </xf>
    <xf numFmtId="0" fontId="6" fillId="0" borderId="43" xfId="0" applyFont="1" applyBorder="1" applyAlignment="1">
      <alignment horizontal="right"/>
    </xf>
    <xf numFmtId="0" fontId="7" fillId="0" borderId="48" xfId="0" applyFont="1" applyBorder="1" applyAlignment="1">
      <alignment horizontal="left"/>
    </xf>
    <xf numFmtId="0" fontId="7" fillId="0" borderId="6" xfId="0" applyFont="1" applyBorder="1" applyAlignment="1">
      <alignment horizontal="left"/>
    </xf>
    <xf numFmtId="4" fontId="3" fillId="0" borderId="22" xfId="0" applyNumberFormat="1" applyFont="1" applyBorder="1" applyAlignment="1" applyProtection="1">
      <alignment horizontal="center" vertical="center"/>
    </xf>
    <xf numFmtId="0" fontId="4" fillId="0" borderId="10" xfId="0" applyFont="1" applyBorder="1" applyAlignment="1">
      <alignment horizontal="center" vertical="center"/>
    </xf>
    <xf numFmtId="0" fontId="7" fillId="0" borderId="23"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4" fontId="7" fillId="0" borderId="23" xfId="0" applyNumberFormat="1" applyFont="1" applyBorder="1" applyAlignment="1">
      <alignment horizontal="right" vertical="center"/>
    </xf>
    <xf numFmtId="4" fontId="7" fillId="0" borderId="10" xfId="0" applyNumberFormat="1" applyFont="1" applyBorder="1" applyAlignment="1">
      <alignment horizontal="right" vertical="center"/>
    </xf>
    <xf numFmtId="4" fontId="7" fillId="0" borderId="24" xfId="0" applyNumberFormat="1" applyFont="1" applyBorder="1" applyAlignment="1">
      <alignment horizontal="right" vertical="center"/>
    </xf>
    <xf numFmtId="4" fontId="3" fillId="0" borderId="4" xfId="0" applyNumberFormat="1" applyFont="1" applyBorder="1" applyAlignment="1" applyProtection="1">
      <alignment horizontal="center" vertical="center"/>
    </xf>
    <xf numFmtId="0" fontId="5" fillId="0" borderId="0" xfId="0" applyFont="1" applyBorder="1" applyAlignment="1">
      <alignment horizontal="center" vertical="center"/>
    </xf>
    <xf numFmtId="0" fontId="6" fillId="0" borderId="59" xfId="0" applyFont="1" applyBorder="1" applyAlignment="1">
      <alignment horizontal="left" vertical="center"/>
    </xf>
    <xf numFmtId="0" fontId="6" fillId="0" borderId="0" xfId="0" applyFont="1" applyBorder="1" applyAlignment="1">
      <alignment horizontal="left" vertical="center"/>
    </xf>
    <xf numFmtId="0" fontId="6" fillId="0" borderId="34" xfId="0" applyFont="1" applyBorder="1" applyAlignment="1">
      <alignment horizontal="left" vertical="center"/>
    </xf>
    <xf numFmtId="49" fontId="6" fillId="0" borderId="59" xfId="0" applyNumberFormat="1" applyFont="1" applyBorder="1" applyAlignment="1">
      <alignment horizontal="right" vertical="center"/>
    </xf>
    <xf numFmtId="49" fontId="6" fillId="0" borderId="0" xfId="0" applyNumberFormat="1" applyFont="1" applyBorder="1" applyAlignment="1">
      <alignment horizontal="right" vertical="center"/>
    </xf>
    <xf numFmtId="49" fontId="6" fillId="0" borderId="5" xfId="0" applyNumberFormat="1" applyFont="1" applyBorder="1" applyAlignment="1">
      <alignment horizontal="right" vertical="center"/>
    </xf>
    <xf numFmtId="4" fontId="3" fillId="0" borderId="4" xfId="0" quotePrefix="1" applyNumberFormat="1" applyFont="1" applyBorder="1" applyAlignment="1" applyProtection="1">
      <alignment horizontal="center" vertical="center"/>
    </xf>
    <xf numFmtId="0" fontId="6" fillId="0" borderId="48" xfId="0" applyFont="1" applyBorder="1" applyAlignment="1">
      <alignment horizontal="left"/>
    </xf>
    <xf numFmtId="0" fontId="6" fillId="0" borderId="6" xfId="0" applyFont="1" applyBorder="1" applyAlignment="1">
      <alignment horizontal="left"/>
    </xf>
    <xf numFmtId="4" fontId="2" fillId="0" borderId="4" xfId="0" applyNumberFormat="1" applyFont="1" applyBorder="1" applyAlignment="1" applyProtection="1">
      <alignment horizontal="center" vertical="center"/>
    </xf>
    <xf numFmtId="0" fontId="0" fillId="0" borderId="0" xfId="0" applyBorder="1" applyAlignment="1">
      <alignment horizontal="center" vertical="center"/>
    </xf>
    <xf numFmtId="0" fontId="5" fillId="0" borderId="59" xfId="0" applyFont="1" applyBorder="1" applyAlignment="1">
      <alignment horizontal="left" vertical="center"/>
    </xf>
    <xf numFmtId="0" fontId="5" fillId="0" borderId="0" xfId="0" applyFont="1" applyBorder="1" applyAlignment="1">
      <alignment horizontal="left" vertical="center"/>
    </xf>
    <xf numFmtId="0" fontId="5" fillId="0" borderId="34" xfId="0" applyFont="1" applyBorder="1" applyAlignment="1">
      <alignment horizontal="left" vertical="center"/>
    </xf>
    <xf numFmtId="4" fontId="2" fillId="0" borderId="7" xfId="0" applyNumberFormat="1" applyFont="1" applyBorder="1" applyAlignment="1" applyProtection="1">
      <alignment horizontal="center" vertical="center"/>
    </xf>
    <xf numFmtId="0" fontId="0" fillId="0" borderId="31" xfId="0" applyBorder="1" applyAlignment="1">
      <alignment horizontal="center" vertical="center"/>
    </xf>
    <xf numFmtId="0" fontId="5" fillId="0" borderId="60" xfId="0" applyFont="1" applyBorder="1" applyAlignment="1">
      <alignment horizontal="left" vertical="center"/>
    </xf>
    <xf numFmtId="0" fontId="5" fillId="0" borderId="31" xfId="0" applyFont="1" applyBorder="1" applyAlignment="1">
      <alignment horizontal="left" vertical="center"/>
    </xf>
    <xf numFmtId="0" fontId="5" fillId="0" borderId="35" xfId="0" applyFont="1" applyBorder="1" applyAlignment="1">
      <alignment horizontal="left" vertical="center"/>
    </xf>
    <xf numFmtId="49" fontId="6" fillId="0" borderId="60" xfId="0" applyNumberFormat="1" applyFont="1" applyBorder="1" applyAlignment="1">
      <alignment horizontal="right" vertical="center"/>
    </xf>
    <xf numFmtId="49" fontId="6" fillId="0" borderId="31" xfId="0" applyNumberFormat="1" applyFont="1" applyBorder="1" applyAlignment="1">
      <alignment horizontal="right" vertical="center"/>
    </xf>
    <xf numFmtId="49" fontId="6" fillId="0" borderId="8" xfId="0" applyNumberFormat="1" applyFont="1" applyBorder="1" applyAlignment="1">
      <alignment horizontal="right" vertical="center"/>
    </xf>
    <xf numFmtId="4" fontId="6" fillId="0" borderId="59" xfId="0" applyNumberFormat="1" applyFont="1" applyBorder="1" applyAlignment="1" applyProtection="1">
      <alignment horizontal="right" vertical="center"/>
      <protection locked="0"/>
    </xf>
    <xf numFmtId="4" fontId="6" fillId="0" borderId="0" xfId="0" applyNumberFormat="1" applyFont="1" applyBorder="1" applyAlignment="1" applyProtection="1">
      <alignment horizontal="right" vertical="center"/>
      <protection locked="0"/>
    </xf>
    <xf numFmtId="4" fontId="6" fillId="0" borderId="5" xfId="0" applyNumberFormat="1" applyFont="1" applyBorder="1" applyAlignment="1" applyProtection="1">
      <alignment horizontal="right" vertical="center"/>
      <protection locked="0"/>
    </xf>
    <xf numFmtId="0" fontId="10" fillId="2" borderId="23" xfId="0" applyFont="1" applyFill="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xf numFmtId="4" fontId="3" fillId="0" borderId="46" xfId="0" applyNumberFormat="1" applyFont="1" applyBorder="1" applyAlignment="1" applyProtection="1">
      <alignment horizontal="right"/>
    </xf>
    <xf numFmtId="0" fontId="5" fillId="0" borderId="46" xfId="0" applyFont="1" applyBorder="1" applyAlignment="1"/>
    <xf numFmtId="4" fontId="8" fillId="0" borderId="0" xfId="0" applyNumberFormat="1" applyFont="1" applyBorder="1" applyAlignment="1" applyProtection="1">
      <alignment horizontal="center"/>
    </xf>
    <xf numFmtId="0" fontId="9" fillId="0" borderId="0" xfId="0" applyFont="1" applyAlignment="1"/>
    <xf numFmtId="4" fontId="3" fillId="0" borderId="27" xfId="0" applyNumberFormat="1" applyFont="1" applyBorder="1" applyAlignment="1" applyProtection="1">
      <alignment horizontal="center" vertical="center"/>
    </xf>
    <xf numFmtId="0" fontId="5" fillId="0" borderId="28" xfId="0" applyFont="1" applyBorder="1" applyAlignment="1">
      <alignment horizontal="center" vertical="center"/>
    </xf>
    <xf numFmtId="0" fontId="4" fillId="0" borderId="112"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0" fillId="0" borderId="28" xfId="0" applyBorder="1" applyAlignment="1">
      <alignment horizontal="center" vertical="center"/>
    </xf>
    <xf numFmtId="0" fontId="0" fillId="0" borderId="116" xfId="0" applyBorder="1" applyAlignment="1">
      <alignment horizontal="center" vertical="center"/>
    </xf>
    <xf numFmtId="0" fontId="7" fillId="0" borderId="118" xfId="0" applyFont="1" applyBorder="1" applyAlignment="1">
      <alignment horizontal="left" vertical="center"/>
    </xf>
    <xf numFmtId="0" fontId="7" fillId="0" borderId="46" xfId="0" applyFont="1" applyBorder="1" applyAlignment="1">
      <alignment horizontal="left" vertical="center"/>
    </xf>
    <xf numFmtId="0" fontId="7" fillId="0" borderId="120" xfId="0" applyFont="1" applyBorder="1" applyAlignment="1">
      <alignment horizontal="left" vertical="center"/>
    </xf>
    <xf numFmtId="4" fontId="3" fillId="0" borderId="9" xfId="0" applyNumberFormat="1" applyFont="1" applyBorder="1" applyAlignment="1" applyProtection="1">
      <alignment horizontal="center" vertical="center"/>
    </xf>
    <xf numFmtId="0" fontId="4" fillId="0" borderId="120" xfId="0" applyFont="1" applyBorder="1" applyAlignment="1">
      <alignment horizontal="center" vertical="center"/>
    </xf>
    <xf numFmtId="0" fontId="5" fillId="0" borderId="3" xfId="0" applyFont="1" applyBorder="1" applyAlignment="1">
      <alignment horizontal="center" vertical="center"/>
    </xf>
    <xf numFmtId="0" fontId="5" fillId="0" borderId="102" xfId="0" applyFont="1" applyBorder="1" applyAlignment="1">
      <alignment horizontal="center" vertical="center"/>
    </xf>
    <xf numFmtId="0" fontId="7" fillId="0" borderId="119" xfId="0" applyFont="1" applyBorder="1" applyAlignment="1">
      <alignment horizontal="left" vertical="center"/>
    </xf>
    <xf numFmtId="0" fontId="7" fillId="0" borderId="44" xfId="0" applyFont="1" applyBorder="1" applyAlignment="1">
      <alignment horizontal="left" vertical="center"/>
    </xf>
    <xf numFmtId="0" fontId="7" fillId="0" borderId="102" xfId="0" applyFont="1" applyBorder="1" applyAlignment="1">
      <alignment horizontal="left" vertical="center"/>
    </xf>
    <xf numFmtId="0" fontId="7" fillId="0" borderId="23"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4" fontId="7" fillId="0" borderId="118" xfId="0" applyNumberFormat="1" applyFont="1" applyBorder="1" applyAlignment="1">
      <alignment horizontal="right" vertical="center"/>
    </xf>
    <xf numFmtId="4" fontId="7" fillId="0" borderId="46" xfId="0" applyNumberFormat="1" applyFont="1" applyBorder="1" applyAlignment="1">
      <alignment horizontal="right" vertical="center"/>
    </xf>
    <xf numFmtId="4" fontId="7" fillId="0" borderId="12" xfId="0" applyNumberFormat="1" applyFont="1" applyBorder="1" applyAlignment="1">
      <alignment horizontal="right" vertical="center"/>
    </xf>
    <xf numFmtId="4" fontId="7" fillId="0" borderId="119" xfId="0" applyNumberFormat="1" applyFont="1" applyBorder="1" applyAlignment="1">
      <alignment horizontal="right" vertical="center"/>
    </xf>
    <xf numFmtId="4" fontId="7" fillId="0" borderId="44" xfId="0" applyNumberFormat="1" applyFont="1" applyBorder="1" applyAlignment="1">
      <alignment horizontal="right" vertical="center"/>
    </xf>
    <xf numFmtId="4" fontId="7" fillId="0" borderId="13" xfId="0" applyNumberFormat="1" applyFont="1" applyBorder="1" applyAlignment="1">
      <alignment horizontal="right" vertical="center"/>
    </xf>
    <xf numFmtId="0" fontId="6" fillId="0" borderId="4" xfId="0" applyFont="1" applyBorder="1" applyAlignment="1">
      <alignment horizontal="left" wrapText="1"/>
    </xf>
    <xf numFmtId="0" fontId="6" fillId="0" borderId="0" xfId="0" applyFont="1" applyBorder="1" applyAlignment="1">
      <alignment horizontal="left" wrapText="1"/>
    </xf>
    <xf numFmtId="0" fontId="6" fillId="0" borderId="34" xfId="0" applyFont="1" applyBorder="1" applyAlignment="1">
      <alignment horizontal="left" wrapText="1"/>
    </xf>
    <xf numFmtId="0" fontId="6" fillId="0" borderId="56" xfId="0" applyFont="1" applyBorder="1" applyAlignment="1">
      <alignment horizontal="left"/>
    </xf>
    <xf numFmtId="0" fontId="6" fillId="0" borderId="16" xfId="0" applyFont="1" applyBorder="1" applyAlignment="1">
      <alignment horizontal="left"/>
    </xf>
    <xf numFmtId="0" fontId="6" fillId="0" borderId="16" xfId="0" applyFont="1" applyBorder="1" applyAlignment="1">
      <alignment horizontal="right"/>
    </xf>
    <xf numFmtId="0" fontId="6" fillId="0" borderId="52" xfId="0" applyFont="1" applyBorder="1" applyAlignment="1">
      <alignment horizontal="right"/>
    </xf>
    <xf numFmtId="0" fontId="7" fillId="0" borderId="48" xfId="0" applyFont="1" applyBorder="1" applyAlignment="1">
      <alignment horizontal="left" wrapText="1"/>
    </xf>
    <xf numFmtId="0" fontId="7" fillId="0" borderId="6" xfId="0" applyFont="1" applyBorder="1" applyAlignment="1">
      <alignment horizontal="left" wrapText="1"/>
    </xf>
    <xf numFmtId="4" fontId="7" fillId="0" borderId="18" xfId="0" applyNumberFormat="1" applyFont="1" applyBorder="1" applyAlignment="1" applyProtection="1">
      <alignment horizontal="right" wrapText="1"/>
      <protection locked="0"/>
    </xf>
    <xf numFmtId="4" fontId="7" fillId="0" borderId="20" xfId="0" applyNumberFormat="1" applyFont="1" applyBorder="1" applyAlignment="1" applyProtection="1">
      <alignment horizontal="right" wrapText="1"/>
      <protection locked="0"/>
    </xf>
    <xf numFmtId="4" fontId="0" fillId="0" borderId="23" xfId="0" applyNumberFormat="1" applyBorder="1" applyAlignment="1" applyProtection="1">
      <alignment horizontal="right"/>
      <protection locked="0"/>
    </xf>
    <xf numFmtId="4" fontId="0" fillId="0" borderId="11" xfId="0" applyNumberFormat="1" applyBorder="1" applyAlignment="1" applyProtection="1">
      <alignment horizontal="right"/>
      <protection locked="0"/>
    </xf>
    <xf numFmtId="0" fontId="14" fillId="0" borderId="44" xfId="5" applyFill="1" applyBorder="1" applyAlignment="1" applyProtection="1"/>
    <xf numFmtId="0" fontId="0" fillId="0" borderId="44" xfId="0" applyBorder="1" applyAlignment="1"/>
    <xf numFmtId="0" fontId="70" fillId="2" borderId="23" xfId="4" applyFont="1" applyFill="1" applyBorder="1" applyAlignment="1" applyProtection="1">
      <alignment horizontal="center" vertical="center"/>
    </xf>
    <xf numFmtId="0" fontId="71" fillId="0" borderId="10" xfId="4" applyFont="1" applyBorder="1" applyAlignment="1" applyProtection="1">
      <alignment horizontal="center" vertical="center"/>
    </xf>
    <xf numFmtId="0" fontId="71" fillId="0" borderId="11" xfId="4" applyFont="1" applyBorder="1" applyAlignment="1" applyProtection="1">
      <alignment horizontal="center" vertical="center"/>
    </xf>
    <xf numFmtId="4" fontId="64" fillId="0" borderId="46" xfId="0" applyNumberFormat="1" applyFont="1" applyBorder="1" applyAlignment="1" applyProtection="1">
      <alignment horizontal="right"/>
    </xf>
    <xf numFmtId="0" fontId="56" fillId="0" borderId="46" xfId="0" applyFont="1" applyBorder="1" applyAlignment="1" applyProtection="1"/>
    <xf numFmtId="4" fontId="57" fillId="0" borderId="0" xfId="0" applyNumberFormat="1" applyFont="1" applyFill="1" applyBorder="1" applyAlignment="1" applyProtection="1">
      <alignment horizontal="center"/>
    </xf>
    <xf numFmtId="0" fontId="72" fillId="0" borderId="0" xfId="0" applyFont="1" applyFill="1" applyBorder="1" applyAlignment="1" applyProtection="1"/>
    <xf numFmtId="0" fontId="15" fillId="0" borderId="121" xfId="5" applyFont="1" applyBorder="1" applyAlignment="1" applyProtection="1">
      <alignment horizontal="center" vertical="center" wrapText="1"/>
    </xf>
    <xf numFmtId="0" fontId="15" fillId="0" borderId="122" xfId="5" applyFont="1" applyBorder="1" applyAlignment="1" applyProtection="1">
      <alignment horizontal="center" vertical="center" wrapText="1"/>
    </xf>
    <xf numFmtId="0" fontId="45" fillId="0" borderId="0" xfId="0" quotePrefix="1" applyFont="1" applyAlignment="1" applyProtection="1">
      <alignment wrapText="1"/>
    </xf>
    <xf numFmtId="0" fontId="0" fillId="0" borderId="0" xfId="0" applyAlignment="1">
      <alignment wrapText="1"/>
    </xf>
    <xf numFmtId="0" fontId="15" fillId="0" borderId="22" xfId="5" applyFont="1" applyBorder="1" applyAlignment="1" applyProtection="1">
      <alignment horizontal="left" vertical="center" wrapText="1"/>
    </xf>
    <xf numFmtId="0" fontId="15" fillId="0" borderId="10" xfId="5" applyFont="1" applyBorder="1" applyAlignment="1" applyProtection="1">
      <alignment horizontal="left" vertical="center" wrapText="1"/>
    </xf>
    <xf numFmtId="0" fontId="15" fillId="0" borderId="24" xfId="5" applyFont="1" applyBorder="1" applyAlignment="1" applyProtection="1">
      <alignment horizontal="left" vertical="center" wrapText="1"/>
    </xf>
    <xf numFmtId="0" fontId="15" fillId="0" borderId="47" xfId="5" applyFont="1" applyFill="1" applyBorder="1" applyAlignment="1" applyProtection="1">
      <alignment horizontal="left" vertical="center"/>
    </xf>
    <xf numFmtId="0" fontId="15" fillId="0" borderId="48" xfId="5" applyFont="1" applyFill="1" applyBorder="1" applyAlignment="1" applyProtection="1">
      <alignment horizontal="left" vertical="center"/>
    </xf>
    <xf numFmtId="0" fontId="45" fillId="0" borderId="4" xfId="0" quotePrefix="1" applyFont="1" applyBorder="1" applyAlignment="1" applyProtection="1">
      <alignment horizontal="left" vertical="center" wrapText="1"/>
    </xf>
    <xf numFmtId="0" fontId="0" fillId="0" borderId="0" xfId="0" applyAlignment="1"/>
    <xf numFmtId="0" fontId="0" fillId="0" borderId="4" xfId="0" applyBorder="1" applyAlignment="1">
      <alignment horizontal="left" vertical="center" wrapText="1"/>
    </xf>
    <xf numFmtId="4" fontId="15" fillId="0" borderId="23" xfId="5" applyNumberFormat="1" applyFont="1" applyBorder="1" applyAlignment="1" applyProtection="1">
      <alignment horizontal="center"/>
    </xf>
    <xf numFmtId="4" fontId="4" fillId="0" borderId="10" xfId="0" applyNumberFormat="1" applyFont="1" applyBorder="1" applyAlignment="1" applyProtection="1"/>
    <xf numFmtId="4" fontId="4" fillId="0" borderId="11" xfId="0" applyNumberFormat="1" applyFont="1" applyBorder="1" applyAlignment="1" applyProtection="1"/>
    <xf numFmtId="4" fontId="14" fillId="0" borderId="118" xfId="5" applyNumberFormat="1" applyBorder="1" applyAlignment="1" applyProtection="1">
      <alignment horizontal="right"/>
    </xf>
    <xf numFmtId="4" fontId="0" fillId="0" borderId="120" xfId="0" applyNumberFormat="1" applyBorder="1" applyAlignment="1" applyProtection="1">
      <alignment horizontal="right"/>
    </xf>
    <xf numFmtId="4" fontId="14" fillId="0" borderId="119" xfId="5" applyNumberFormat="1" applyBorder="1" applyAlignment="1" applyProtection="1">
      <alignment horizontal="right"/>
      <protection locked="0"/>
    </xf>
    <xf numFmtId="4" fontId="0" fillId="0" borderId="102" xfId="0" applyNumberFormat="1" applyBorder="1" applyAlignment="1">
      <alignment horizontal="right"/>
    </xf>
    <xf numFmtId="4" fontId="15" fillId="0" borderId="23" xfId="5" applyNumberFormat="1" applyFont="1" applyBorder="1" applyAlignment="1" applyProtection="1">
      <alignment horizontal="right"/>
    </xf>
    <xf numFmtId="4" fontId="0" fillId="0" borderId="11" xfId="0" applyNumberFormat="1" applyBorder="1" applyAlignment="1" applyProtection="1">
      <alignment horizontal="right"/>
    </xf>
    <xf numFmtId="0" fontId="14" fillId="0" borderId="0" xfId="5" applyAlignment="1" applyProtection="1">
      <alignment horizontal="left" wrapText="1"/>
    </xf>
    <xf numFmtId="0" fontId="46" fillId="0" borderId="44" xfId="7" applyFont="1" applyBorder="1" applyAlignment="1" applyProtection="1"/>
    <xf numFmtId="0" fontId="0" fillId="0" borderId="44" xfId="0" applyBorder="1" applyAlignment="1" applyProtection="1"/>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46" xfId="0" applyBorder="1" applyAlignment="1" applyProtection="1"/>
    <xf numFmtId="0" fontId="73" fillId="0" borderId="0" xfId="4" applyFont="1" applyFill="1" applyAlignment="1" applyProtection="1">
      <alignment horizontal="center"/>
    </xf>
    <xf numFmtId="0" fontId="48" fillId="0" borderId="33" xfId="7" applyFont="1" applyFill="1" applyBorder="1" applyAlignment="1" applyProtection="1">
      <alignment horizontal="center" vertical="center"/>
    </xf>
    <xf numFmtId="0" fontId="48" fillId="0" borderId="35" xfId="7" applyFont="1" applyFill="1" applyBorder="1" applyAlignment="1" applyProtection="1">
      <alignment horizontal="center" vertical="center"/>
    </xf>
    <xf numFmtId="0" fontId="3" fillId="0" borderId="29" xfId="4" applyFont="1" applyFill="1" applyBorder="1" applyAlignment="1" applyProtection="1">
      <alignment horizontal="center" vertical="center" wrapText="1"/>
    </xf>
    <xf numFmtId="0" fontId="3" fillId="0" borderId="16" xfId="4" applyFont="1" applyFill="1" applyBorder="1" applyAlignment="1" applyProtection="1">
      <alignment horizontal="center" vertical="center" wrapText="1"/>
    </xf>
    <xf numFmtId="0" fontId="65" fillId="0" borderId="0" xfId="7" applyFont="1" applyFill="1" applyBorder="1" applyAlignment="1" applyProtection="1"/>
    <xf numFmtId="0" fontId="37" fillId="0" borderId="0" xfId="0" applyFont="1" applyAlignment="1" applyProtection="1"/>
    <xf numFmtId="0" fontId="65" fillId="0" borderId="0" xfId="7" applyFont="1" applyFill="1" applyAlignment="1" applyProtection="1"/>
    <xf numFmtId="0" fontId="46" fillId="0" borderId="44" xfId="7" applyFont="1" applyFill="1" applyBorder="1" applyAlignment="1" applyProtection="1">
      <alignment horizontal="right"/>
    </xf>
    <xf numFmtId="0" fontId="46" fillId="0" borderId="44" xfId="0" applyFont="1" applyBorder="1" applyAlignment="1" applyProtection="1"/>
    <xf numFmtId="0" fontId="73" fillId="0" borderId="31" xfId="4" applyFont="1" applyFill="1" applyBorder="1" applyAlignment="1" applyProtection="1">
      <alignment horizontal="center"/>
    </xf>
    <xf numFmtId="0" fontId="0" fillId="0" borderId="31" xfId="0" applyBorder="1" applyAlignment="1" applyProtection="1">
      <alignment horizontal="center"/>
    </xf>
    <xf numFmtId="0" fontId="48" fillId="0" borderId="112" xfId="7" applyFont="1" applyFill="1" applyBorder="1" applyAlignment="1" applyProtection="1">
      <alignment horizontal="center" vertical="center"/>
    </xf>
    <xf numFmtId="0" fontId="48" fillId="0" borderId="60" xfId="7" applyFont="1" applyFill="1" applyBorder="1" applyAlignment="1" applyProtection="1">
      <alignment horizontal="center" vertical="center"/>
    </xf>
    <xf numFmtId="0" fontId="3" fillId="0" borderId="36" xfId="4" applyFont="1" applyFill="1" applyBorder="1" applyAlignment="1" applyProtection="1">
      <alignment horizontal="center" vertical="center" wrapText="1"/>
    </xf>
    <xf numFmtId="0" fontId="3" fillId="0" borderId="38" xfId="4" applyFont="1" applyFill="1" applyBorder="1" applyAlignment="1" applyProtection="1">
      <alignment horizontal="center" vertical="center" wrapText="1"/>
    </xf>
    <xf numFmtId="0" fontId="65" fillId="0" borderId="0" xfId="7" applyFont="1" applyFill="1" applyBorder="1" applyAlignment="1" applyProtection="1">
      <alignment horizontal="left" wrapText="1"/>
    </xf>
    <xf numFmtId="0" fontId="37" fillId="0" borderId="0" xfId="0" applyFont="1" applyAlignment="1" applyProtection="1">
      <alignment wrapText="1"/>
    </xf>
    <xf numFmtId="0" fontId="48" fillId="0" borderId="123" xfId="7" applyFont="1" applyFill="1" applyBorder="1" applyAlignment="1" applyProtection="1">
      <alignment horizontal="center" vertical="center"/>
    </xf>
    <xf numFmtId="0" fontId="48" fillId="0" borderId="124" xfId="7" applyFont="1" applyFill="1" applyBorder="1" applyAlignment="1" applyProtection="1">
      <alignment horizontal="center" vertical="center"/>
    </xf>
    <xf numFmtId="0" fontId="45" fillId="0" borderId="0" xfId="0" quotePrefix="1" applyFont="1" applyAlignment="1" applyProtection="1">
      <alignment horizontal="left" vertical="center" wrapText="1"/>
    </xf>
    <xf numFmtId="0" fontId="0" fillId="0" borderId="0" xfId="0" applyAlignment="1" applyProtection="1">
      <alignment horizontal="left" vertical="center" wrapText="1"/>
    </xf>
    <xf numFmtId="0" fontId="0" fillId="0" borderId="11" xfId="0" applyBorder="1" applyAlignment="1" applyProtection="1"/>
    <xf numFmtId="0" fontId="46" fillId="0" borderId="4" xfId="4" applyFont="1" applyFill="1" applyBorder="1" applyAlignment="1" applyProtection="1">
      <alignment horizontal="left" wrapText="1"/>
    </xf>
    <xf numFmtId="0" fontId="0" fillId="0" borderId="0" xfId="0" applyAlignment="1" applyProtection="1"/>
    <xf numFmtId="0" fontId="0" fillId="0" borderId="34" xfId="0" applyBorder="1" applyAlignment="1" applyProtection="1"/>
    <xf numFmtId="0" fontId="46" fillId="0" borderId="4" xfId="4" applyFont="1" applyFill="1" applyBorder="1" applyAlignment="1" applyProtection="1">
      <alignment horizontal="left" wrapText="1"/>
      <protection locked="0"/>
    </xf>
    <xf numFmtId="0" fontId="0" fillId="0" borderId="0" xfId="0" applyAlignment="1" applyProtection="1">
      <protection locked="0"/>
    </xf>
    <xf numFmtId="0" fontId="0" fillId="0" borderId="34" xfId="0" applyBorder="1" applyAlignment="1" applyProtection="1">
      <protection locked="0"/>
    </xf>
    <xf numFmtId="0" fontId="18" fillId="0" borderId="55" xfId="4" applyFont="1" applyFill="1" applyBorder="1" applyAlignment="1" applyProtection="1">
      <alignment horizontal="left" vertical="center" wrapText="1"/>
    </xf>
    <xf numFmtId="0" fontId="18" fillId="0" borderId="56" xfId="4" applyFont="1" applyFill="1" applyBorder="1" applyAlignment="1" applyProtection="1">
      <alignment horizontal="left" vertical="center" wrapText="1"/>
    </xf>
    <xf numFmtId="0" fontId="18" fillId="0" borderId="125" xfId="4" applyFont="1" applyFill="1" applyBorder="1" applyAlignment="1" applyProtection="1">
      <alignment horizontal="center" vertical="center" wrapText="1"/>
    </xf>
    <xf numFmtId="0" fontId="18" fillId="0" borderId="92" xfId="4" applyFont="1" applyFill="1" applyBorder="1" applyAlignment="1" applyProtection="1">
      <alignment horizontal="center" vertical="center" wrapText="1"/>
    </xf>
    <xf numFmtId="0" fontId="18" fillId="0" borderId="2" xfId="4" applyFont="1" applyFill="1" applyBorder="1" applyAlignment="1" applyProtection="1">
      <alignment horizontal="center" vertical="center" wrapText="1"/>
    </xf>
    <xf numFmtId="0" fontId="45" fillId="0" borderId="0" xfId="0" quotePrefix="1" applyFont="1" applyAlignment="1" applyProtection="1">
      <alignment horizontal="left" vertical="center"/>
    </xf>
    <xf numFmtId="0" fontId="0" fillId="0" borderId="0" xfId="0" applyAlignment="1" applyProtection="1">
      <alignment horizontal="left" vertical="center"/>
    </xf>
    <xf numFmtId="0" fontId="48" fillId="0" borderId="7" xfId="4" applyFont="1" applyFill="1" applyBorder="1" applyAlignment="1" applyProtection="1">
      <alignment horizontal="right"/>
    </xf>
    <xf numFmtId="0" fontId="48" fillId="0" borderId="31" xfId="4" applyFont="1" applyFill="1" applyBorder="1" applyAlignment="1" applyProtection="1">
      <alignment horizontal="right"/>
    </xf>
    <xf numFmtId="0" fontId="48" fillId="0" borderId="35" xfId="4" applyFont="1" applyFill="1" applyBorder="1" applyAlignment="1" applyProtection="1">
      <alignment horizontal="right"/>
    </xf>
    <xf numFmtId="0" fontId="43" fillId="0" borderId="4" xfId="4" applyFill="1" applyBorder="1" applyAlignment="1" applyProtection="1"/>
    <xf numFmtId="0" fontId="43" fillId="0" borderId="44" xfId="4" applyFill="1" applyBorder="1" applyAlignment="1" applyProtection="1"/>
    <xf numFmtId="0" fontId="20" fillId="0" borderId="31" xfId="6" applyFont="1" applyFill="1" applyBorder="1" applyAlignment="1" applyProtection="1">
      <alignment horizontal="center"/>
    </xf>
    <xf numFmtId="0" fontId="0" fillId="0" borderId="0" xfId="0" applyFill="1" applyBorder="1" applyAlignment="1">
      <alignment horizontal="left" vertical="top" wrapText="1"/>
    </xf>
    <xf numFmtId="0" fontId="45" fillId="0" borderId="4" xfId="0" quotePrefix="1" applyFont="1" applyBorder="1" applyAlignment="1" applyProtection="1">
      <alignment wrapText="1"/>
    </xf>
    <xf numFmtId="0" fontId="43" fillId="0" borderId="0" xfId="4" applyFill="1" applyBorder="1" applyAlignment="1"/>
    <xf numFmtId="0" fontId="0" fillId="0" borderId="10" xfId="0" applyBorder="1" applyAlignment="1" applyProtection="1"/>
    <xf numFmtId="0" fontId="0" fillId="0" borderId="10" xfId="0" applyBorder="1" applyAlignment="1"/>
    <xf numFmtId="0" fontId="0" fillId="0" borderId="11" xfId="0" applyBorder="1" applyAlignment="1"/>
    <xf numFmtId="0" fontId="0" fillId="0" borderId="46" xfId="0" applyBorder="1" applyAlignment="1"/>
    <xf numFmtId="0" fontId="74" fillId="0" borderId="31" xfId="4" applyFont="1" applyFill="1"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xf numFmtId="0" fontId="15" fillId="0" borderId="17" xfId="4" applyFont="1" applyFill="1" applyBorder="1" applyAlignment="1">
      <alignment horizontal="center" vertical="center" wrapText="1"/>
    </xf>
    <xf numFmtId="0" fontId="15" fillId="0" borderId="125" xfId="4" applyFont="1" applyFill="1" applyBorder="1" applyAlignment="1">
      <alignment horizontal="center" vertical="center" wrapText="1"/>
    </xf>
    <xf numFmtId="0" fontId="43" fillId="0" borderId="0" xfId="4" applyFill="1" applyAlignment="1" applyProtection="1"/>
    <xf numFmtId="4" fontId="57" fillId="0" borderId="31" xfId="0" applyNumberFormat="1" applyFont="1" applyFill="1" applyBorder="1" applyAlignment="1" applyProtection="1">
      <alignment horizontal="center"/>
    </xf>
    <xf numFmtId="0" fontId="72" fillId="0" borderId="31" xfId="0" applyFont="1" applyFill="1" applyBorder="1" applyAlignment="1" applyProtection="1"/>
    <xf numFmtId="0" fontId="0" fillId="0" borderId="31" xfId="0" applyBorder="1" applyAlignment="1" applyProtection="1"/>
    <xf numFmtId="0" fontId="41" fillId="0" borderId="55" xfId="4" applyFont="1" applyFill="1" applyBorder="1" applyAlignment="1" applyProtection="1">
      <alignment horizontal="center" vertical="center" wrapText="1"/>
    </xf>
    <xf numFmtId="0" fontId="42" fillId="0" borderId="56" xfId="4" applyFont="1" applyFill="1" applyBorder="1" applyAlignment="1" applyProtection="1">
      <alignment horizontal="center" vertical="center" wrapText="1"/>
    </xf>
    <xf numFmtId="0" fontId="26" fillId="0" borderId="29" xfId="4" applyFont="1" applyFill="1" applyBorder="1" applyAlignment="1" applyProtection="1">
      <alignment horizontal="center" vertical="center" wrapText="1"/>
    </xf>
    <xf numFmtId="0" fontId="23" fillId="0" borderId="16" xfId="4" applyFont="1" applyFill="1" applyBorder="1" applyAlignment="1" applyProtection="1">
      <alignment horizontal="center" vertical="center" wrapText="1"/>
    </xf>
    <xf numFmtId="0" fontId="54" fillId="0" borderId="4" xfId="0" applyFont="1" applyBorder="1" applyAlignment="1" applyProtection="1">
      <alignment wrapText="1"/>
    </xf>
    <xf numFmtId="0" fontId="0" fillId="0" borderId="0" xfId="0" applyBorder="1" applyAlignment="1" applyProtection="1">
      <alignment wrapText="1"/>
    </xf>
    <xf numFmtId="0" fontId="0" fillId="0" borderId="4" xfId="0" applyBorder="1" applyAlignment="1" applyProtection="1">
      <alignment wrapText="1"/>
    </xf>
    <xf numFmtId="0" fontId="65" fillId="0" borderId="0" xfId="0" applyFont="1" applyAlignment="1" applyProtection="1">
      <alignment horizontal="left" vertical="center" wrapText="1"/>
    </xf>
    <xf numFmtId="0" fontId="26" fillId="0" borderId="16" xfId="4" applyFont="1" applyFill="1" applyBorder="1" applyAlignment="1" applyProtection="1">
      <alignment horizontal="center" vertical="center" wrapText="1"/>
    </xf>
    <xf numFmtId="0" fontId="26" fillId="0" borderId="30" xfId="4" applyFont="1" applyFill="1" applyBorder="1" applyAlignment="1" applyProtection="1">
      <alignment horizontal="center" vertical="center" wrapText="1"/>
    </xf>
    <xf numFmtId="0" fontId="26" fillId="0" borderId="52" xfId="4" applyFont="1" applyFill="1" applyBorder="1" applyAlignment="1" applyProtection="1">
      <alignment horizontal="center" vertical="center" wrapText="1"/>
    </xf>
    <xf numFmtId="0" fontId="29" fillId="0" borderId="95" xfId="4" applyFont="1" applyFill="1" applyBorder="1" applyAlignment="1" applyProtection="1">
      <alignment horizontal="center" vertical="center" wrapText="1"/>
    </xf>
    <xf numFmtId="0" fontId="29" fillId="0" borderId="93" xfId="4" applyFont="1" applyFill="1" applyBorder="1" applyAlignment="1" applyProtection="1">
      <alignment horizontal="center" vertical="center" wrapText="1"/>
    </xf>
    <xf numFmtId="0" fontId="26" fillId="0" borderId="0" xfId="4" applyFont="1" applyFill="1" applyBorder="1" applyAlignment="1" applyProtection="1">
      <alignment horizontal="center" vertical="center" wrapText="1"/>
    </xf>
    <xf numFmtId="0" fontId="43" fillId="0" borderId="0" xfId="4" applyFont="1" applyAlignment="1">
      <alignment horizontal="left"/>
    </xf>
    <xf numFmtId="2" fontId="16" fillId="0" borderId="50" xfId="4" applyNumberFormat="1" applyFont="1" applyFill="1" applyBorder="1" applyAlignment="1">
      <alignment horizontal="center" vertical="center"/>
    </xf>
    <xf numFmtId="0" fontId="0" fillId="0" borderId="62" xfId="0" applyBorder="1" applyAlignment="1">
      <alignment horizontal="center" vertical="center"/>
    </xf>
    <xf numFmtId="0" fontId="74" fillId="0" borderId="0" xfId="4" applyFont="1" applyFill="1" applyBorder="1" applyAlignment="1">
      <alignment horizontal="center" vertical="center" wrapText="1"/>
    </xf>
    <xf numFmtId="0" fontId="75" fillId="0" borderId="31" xfId="4" applyFont="1" applyFill="1" applyBorder="1" applyAlignment="1">
      <alignment horizontal="center" vertical="center" wrapText="1"/>
    </xf>
    <xf numFmtId="0" fontId="14" fillId="0" borderId="44" xfId="4" applyFont="1" applyFill="1" applyBorder="1" applyAlignment="1">
      <alignment horizontal="center"/>
    </xf>
    <xf numFmtId="0" fontId="74" fillId="0" borderId="0" xfId="4" applyFont="1" applyFill="1" applyAlignment="1">
      <alignment horizontal="center" vertical="center" wrapText="1"/>
    </xf>
    <xf numFmtId="2" fontId="16" fillId="0" borderId="27" xfId="4" applyNumberFormat="1" applyFont="1" applyFill="1" applyBorder="1" applyAlignment="1">
      <alignment horizontal="center" vertical="center" wrapText="1"/>
    </xf>
    <xf numFmtId="2" fontId="16" fillId="0" borderId="33" xfId="4" applyNumberFormat="1" applyFont="1" applyFill="1" applyBorder="1" applyAlignment="1">
      <alignment horizontal="center" vertical="center" wrapText="1"/>
    </xf>
    <xf numFmtId="2" fontId="16" fillId="0" borderId="4" xfId="4" applyNumberFormat="1" applyFont="1" applyFill="1" applyBorder="1" applyAlignment="1">
      <alignment horizontal="center" vertical="center" wrapText="1"/>
    </xf>
    <xf numFmtId="2" fontId="16" fillId="0" borderId="34" xfId="4" applyNumberFormat="1" applyFont="1" applyFill="1" applyBorder="1" applyAlignment="1">
      <alignment horizontal="center" vertical="center" wrapText="1"/>
    </xf>
    <xf numFmtId="2" fontId="16" fillId="0" borderId="7" xfId="4" applyNumberFormat="1" applyFont="1" applyFill="1" applyBorder="1" applyAlignment="1">
      <alignment horizontal="center" vertical="center" wrapText="1"/>
    </xf>
    <xf numFmtId="2" fontId="16" fillId="0" borderId="35" xfId="4" applyNumberFormat="1" applyFont="1" applyFill="1" applyBorder="1" applyAlignment="1">
      <alignment horizontal="center" vertical="center" wrapText="1"/>
    </xf>
    <xf numFmtId="0" fontId="15" fillId="0" borderId="122" xfId="4" applyFont="1" applyFill="1" applyBorder="1" applyAlignment="1">
      <alignment horizontal="center" vertical="center" wrapText="1"/>
    </xf>
    <xf numFmtId="0" fontId="15" fillId="0" borderId="92" xfId="4" applyFont="1" applyFill="1" applyBorder="1" applyAlignment="1">
      <alignment horizontal="center" vertical="center" wrapText="1"/>
    </xf>
    <xf numFmtId="2" fontId="16" fillId="0" borderId="15" xfId="4" applyNumberFormat="1" applyFont="1" applyFill="1" applyBorder="1" applyAlignment="1">
      <alignment horizontal="center" vertical="center" wrapText="1"/>
    </xf>
    <xf numFmtId="2" fontId="16" fillId="0" borderId="16" xfId="4" applyNumberFormat="1" applyFont="1" applyFill="1" applyBorder="1" applyAlignment="1">
      <alignment horizontal="center" vertical="center"/>
    </xf>
    <xf numFmtId="0" fontId="54" fillId="0" borderId="4" xfId="0" quotePrefix="1" applyFont="1" applyBorder="1" applyAlignment="1" applyProtection="1">
      <alignment wrapText="1"/>
    </xf>
    <xf numFmtId="0" fontId="4" fillId="0" borderId="0" xfId="0" applyFont="1" applyAlignment="1">
      <alignment wrapText="1"/>
    </xf>
    <xf numFmtId="0" fontId="4" fillId="0" borderId="4" xfId="0" applyFont="1" applyBorder="1" applyAlignment="1">
      <alignment wrapText="1"/>
    </xf>
    <xf numFmtId="2" fontId="16" fillId="0" borderId="120" xfId="4" applyNumberFormat="1" applyFont="1" applyFill="1" applyBorder="1" applyAlignment="1">
      <alignment horizontal="center" vertical="center" wrapText="1"/>
    </xf>
    <xf numFmtId="2" fontId="16" fillId="0" borderId="35" xfId="4" applyNumberFormat="1" applyFont="1" applyFill="1" applyBorder="1" applyAlignment="1">
      <alignment horizontal="center" vertical="center"/>
    </xf>
    <xf numFmtId="2" fontId="16" fillId="0" borderId="12" xfId="4" applyNumberFormat="1" applyFont="1" applyFill="1" applyBorder="1" applyAlignment="1">
      <alignment horizontal="center" vertical="center" wrapText="1"/>
    </xf>
    <xf numFmtId="2" fontId="16" fillId="0" borderId="8" xfId="4" applyNumberFormat="1" applyFont="1" applyFill="1" applyBorder="1" applyAlignment="1">
      <alignment horizontal="center" vertical="center"/>
    </xf>
    <xf numFmtId="0" fontId="43" fillId="0" borderId="0" xfId="4" applyFont="1" applyFill="1" applyAlignment="1">
      <alignment horizontal="left"/>
    </xf>
    <xf numFmtId="0" fontId="0" fillId="0" borderId="0" xfId="0" applyAlignment="1">
      <alignment horizontal="left"/>
    </xf>
    <xf numFmtId="0" fontId="56" fillId="0" borderId="0" xfId="8" applyFont="1" applyAlignment="1"/>
    <xf numFmtId="0" fontId="74" fillId="0" borderId="41" xfId="4" applyFont="1" applyFill="1" applyBorder="1" applyAlignment="1">
      <alignment horizontal="center" vertical="center" wrapText="1"/>
    </xf>
    <xf numFmtId="0" fontId="0" fillId="0" borderId="41" xfId="0" applyBorder="1" applyAlignment="1">
      <alignment horizontal="center" vertical="center" wrapText="1"/>
    </xf>
    <xf numFmtId="0" fontId="76" fillId="2" borderId="64" xfId="8" applyFont="1" applyFill="1" applyBorder="1" applyAlignment="1">
      <alignment horizontal="center" textRotation="180" wrapText="1"/>
    </xf>
    <xf numFmtId="0" fontId="59" fillId="0" borderId="71" xfId="8" applyFont="1" applyBorder="1" applyAlignment="1">
      <alignment horizontal="center"/>
    </xf>
    <xf numFmtId="0" fontId="59" fillId="0" borderId="63" xfId="8" applyFont="1" applyBorder="1" applyAlignment="1">
      <alignment horizontal="center"/>
    </xf>
    <xf numFmtId="0" fontId="76" fillId="0" borderId="115" xfId="8" applyFont="1" applyFill="1" applyBorder="1" applyAlignment="1">
      <alignment horizontal="center" vertical="center" wrapText="1"/>
    </xf>
    <xf numFmtId="0" fontId="76" fillId="0" borderId="126" xfId="8" applyFont="1" applyFill="1" applyBorder="1" applyAlignment="1">
      <alignment horizontal="center" vertical="center" wrapText="1"/>
    </xf>
    <xf numFmtId="0" fontId="62" fillId="0" borderId="72" xfId="8" applyFont="1" applyFill="1" applyBorder="1" applyAlignment="1">
      <alignment horizontal="center" vertical="center"/>
    </xf>
    <xf numFmtId="0" fontId="62" fillId="0" borderId="128" xfId="8" applyFont="1" applyFill="1" applyBorder="1" applyAlignment="1">
      <alignment horizontal="center" vertical="center"/>
    </xf>
    <xf numFmtId="0" fontId="62" fillId="0" borderId="74" xfId="8" applyFont="1" applyFill="1" applyBorder="1" applyAlignment="1">
      <alignment horizontal="center" vertical="center"/>
    </xf>
    <xf numFmtId="0" fontId="62" fillId="0" borderId="70" xfId="8" applyFont="1" applyFill="1" applyBorder="1" applyAlignment="1">
      <alignment horizontal="center" vertical="center"/>
    </xf>
    <xf numFmtId="0" fontId="62" fillId="0" borderId="77" xfId="8" applyFont="1" applyFill="1" applyBorder="1" applyAlignment="1">
      <alignment horizontal="center" vertical="center"/>
    </xf>
    <xf numFmtId="0" fontId="62" fillId="0" borderId="113" xfId="8" applyFont="1" applyFill="1" applyBorder="1" applyAlignment="1">
      <alignment horizontal="center" vertical="center"/>
    </xf>
    <xf numFmtId="0" fontId="58" fillId="0" borderId="115" xfId="8" applyFont="1" applyFill="1" applyBorder="1" applyAlignment="1">
      <alignment horizontal="center" wrapText="1"/>
    </xf>
    <xf numFmtId="0" fontId="59" fillId="0" borderId="126" xfId="8" applyFont="1" applyFill="1" applyBorder="1"/>
    <xf numFmtId="0" fontId="76" fillId="0" borderId="127" xfId="8" applyFont="1" applyFill="1" applyBorder="1" applyAlignment="1">
      <alignment horizontal="center" vertical="center" wrapText="1"/>
    </xf>
    <xf numFmtId="0" fontId="58" fillId="0" borderId="77" xfId="8" applyFont="1" applyFill="1" applyBorder="1" applyAlignment="1">
      <alignment horizontal="center" wrapText="1"/>
    </xf>
    <xf numFmtId="0" fontId="58" fillId="0" borderId="41" xfId="8" applyFont="1" applyFill="1" applyBorder="1" applyAlignment="1">
      <alignment horizontal="center" wrapText="1"/>
    </xf>
    <xf numFmtId="0" fontId="58" fillId="0" borderId="113" xfId="8" applyFont="1" applyFill="1" applyBorder="1" applyAlignment="1">
      <alignment horizontal="center" wrapText="1"/>
    </xf>
    <xf numFmtId="0" fontId="62" fillId="0" borderId="64" xfId="8" applyFont="1" applyFill="1" applyBorder="1" applyAlignment="1">
      <alignment horizontal="center" textRotation="180" wrapText="1"/>
    </xf>
    <xf numFmtId="0" fontId="62" fillId="0" borderId="63" xfId="8" applyFont="1" applyFill="1" applyBorder="1" applyAlignment="1">
      <alignment horizontal="center" textRotation="180" wrapText="1"/>
    </xf>
    <xf numFmtId="0" fontId="59" fillId="0" borderId="113" xfId="8" applyFont="1" applyFill="1" applyBorder="1"/>
    <xf numFmtId="0" fontId="59" fillId="0" borderId="126" xfId="8" applyFont="1" applyFill="1" applyBorder="1" applyAlignment="1">
      <alignment vertical="center"/>
    </xf>
    <xf numFmtId="0" fontId="76" fillId="0" borderId="115" xfId="8" applyFont="1" applyFill="1" applyBorder="1" applyAlignment="1">
      <alignment horizontal="center" vertical="center"/>
    </xf>
    <xf numFmtId="0" fontId="76" fillId="0" borderId="127" xfId="8" applyFont="1" applyFill="1" applyBorder="1" applyAlignment="1">
      <alignment horizontal="center" vertical="center"/>
    </xf>
    <xf numFmtId="0" fontId="76" fillId="0" borderId="126" xfId="8" applyFont="1" applyFill="1" applyBorder="1" applyAlignment="1">
      <alignment horizontal="center" vertical="center"/>
    </xf>
    <xf numFmtId="0" fontId="58" fillId="0" borderId="127" xfId="8" applyFont="1" applyFill="1" applyBorder="1" applyAlignment="1">
      <alignment horizontal="center" wrapText="1"/>
    </xf>
    <xf numFmtId="0" fontId="58" fillId="0" borderId="126" xfId="8" applyFont="1" applyFill="1" applyBorder="1" applyAlignment="1">
      <alignment horizontal="center" wrapText="1"/>
    </xf>
    <xf numFmtId="0" fontId="59" fillId="0" borderId="127" xfId="8" applyFont="1" applyFill="1" applyBorder="1"/>
    <xf numFmtId="0" fontId="27" fillId="0" borderId="94" xfId="6" applyFont="1" applyBorder="1" applyAlignment="1" applyProtection="1">
      <alignment horizontal="center" vertical="center"/>
    </xf>
    <xf numFmtId="0" fontId="27" fillId="0" borderId="17" xfId="6" applyFont="1" applyBorder="1" applyAlignment="1" applyProtection="1">
      <alignment horizontal="center" vertical="center"/>
    </xf>
    <xf numFmtId="0" fontId="27" fillId="0" borderId="130" xfId="6" applyFont="1" applyBorder="1" applyAlignment="1" applyProtection="1">
      <alignment horizontal="center" vertical="center"/>
    </xf>
    <xf numFmtId="0" fontId="27" fillId="0" borderId="19" xfId="6" applyFont="1" applyBorder="1" applyAlignment="1" applyProtection="1">
      <alignment horizontal="center" vertical="center"/>
    </xf>
    <xf numFmtId="0" fontId="27" fillId="0" borderId="132" xfId="6" applyFont="1" applyBorder="1" applyAlignment="1" applyProtection="1">
      <alignment horizontal="center" vertical="center"/>
    </xf>
    <xf numFmtId="0" fontId="27" fillId="0" borderId="53" xfId="6" applyFont="1" applyBorder="1" applyAlignment="1" applyProtection="1">
      <alignment horizontal="center" vertical="center"/>
    </xf>
    <xf numFmtId="0" fontId="27" fillId="0" borderId="0" xfId="6" applyFont="1" applyAlignment="1" applyProtection="1">
      <alignment horizontal="left"/>
    </xf>
    <xf numFmtId="0" fontId="0" fillId="0" borderId="0" xfId="0" applyAlignment="1" applyProtection="1">
      <alignment horizontal="left"/>
    </xf>
    <xf numFmtId="0" fontId="20" fillId="0" borderId="0" xfId="6" applyFont="1" applyFill="1" applyAlignment="1" applyProtection="1">
      <alignment horizontal="center" wrapText="1"/>
    </xf>
    <xf numFmtId="0" fontId="27" fillId="0" borderId="20" xfId="6" applyFont="1" applyBorder="1" applyAlignment="1" applyProtection="1">
      <alignment horizontal="center" vertical="center"/>
    </xf>
    <xf numFmtId="0" fontId="27" fillId="0" borderId="130" xfId="6" applyFont="1" applyBorder="1" applyAlignment="1" applyProtection="1">
      <alignment vertical="center"/>
    </xf>
    <xf numFmtId="0" fontId="27" fillId="0" borderId="19" xfId="6" applyFont="1" applyBorder="1" applyAlignment="1" applyProtection="1">
      <alignment vertical="center"/>
    </xf>
    <xf numFmtId="0" fontId="27" fillId="0" borderId="117" xfId="6" applyFont="1" applyBorder="1" applyAlignment="1" applyProtection="1">
      <alignment horizontal="center" vertical="center"/>
    </xf>
    <xf numFmtId="0" fontId="27" fillId="0" borderId="109" xfId="6" applyFont="1" applyBorder="1" applyAlignment="1" applyProtection="1">
      <alignment horizontal="center" vertical="center"/>
    </xf>
    <xf numFmtId="0" fontId="27" fillId="0" borderId="131" xfId="6" applyFont="1" applyBorder="1" applyAlignment="1" applyProtection="1">
      <alignment horizontal="center" vertical="center"/>
    </xf>
    <xf numFmtId="0" fontId="27" fillId="0" borderId="0" xfId="6" applyFont="1" applyAlignment="1" applyProtection="1">
      <alignment horizontal="center"/>
    </xf>
    <xf numFmtId="0" fontId="20" fillId="0" borderId="0" xfId="6" applyFont="1" applyFill="1" applyAlignment="1" applyProtection="1">
      <alignment horizontal="center"/>
    </xf>
    <xf numFmtId="0" fontId="27" fillId="0" borderId="0" xfId="6" applyFont="1" applyBorder="1" applyAlignment="1" applyProtection="1">
      <alignment horizontal="right"/>
    </xf>
    <xf numFmtId="0" fontId="27" fillId="0" borderId="5" xfId="6" applyFont="1" applyBorder="1" applyAlignment="1" applyProtection="1">
      <alignment horizontal="right"/>
    </xf>
    <xf numFmtId="0" fontId="77" fillId="0" borderId="46" xfId="0" applyFont="1" applyBorder="1" applyAlignment="1" applyProtection="1">
      <alignment horizontal="center" vertical="center"/>
    </xf>
    <xf numFmtId="0" fontId="39" fillId="0" borderId="46" xfId="0" applyFont="1" applyBorder="1" applyAlignment="1">
      <alignment horizontal="center" vertical="center"/>
    </xf>
    <xf numFmtId="0" fontId="27" fillId="0" borderId="1" xfId="6" applyFont="1" applyBorder="1" applyAlignment="1" applyProtection="1">
      <alignment horizontal="center" vertical="center"/>
    </xf>
    <xf numFmtId="0" fontId="27" fillId="0" borderId="30" xfId="6" applyFont="1" applyBorder="1" applyAlignment="1" applyProtection="1">
      <alignment horizontal="center" vertical="center"/>
    </xf>
    <xf numFmtId="0" fontId="27" fillId="0" borderId="129" xfId="6" applyFont="1" applyBorder="1" applyAlignment="1" applyProtection="1">
      <alignment horizontal="center" vertical="center"/>
    </xf>
    <xf numFmtId="0" fontId="0" fillId="0" borderId="0" xfId="0" applyBorder="1" applyAlignment="1" applyProtection="1"/>
    <xf numFmtId="0" fontId="0" fillId="0" borderId="4" xfId="0" applyBorder="1" applyAlignment="1" applyProtection="1"/>
    <xf numFmtId="0" fontId="0" fillId="0" borderId="16" xfId="0" applyBorder="1" applyAlignment="1">
      <alignment horizontal="center" vertical="center" wrapText="1"/>
    </xf>
    <xf numFmtId="0" fontId="0" fillId="0" borderId="11" xfId="0" applyBorder="1" applyAlignment="1">
      <alignment horizontal="center" vertical="center"/>
    </xf>
    <xf numFmtId="0" fontId="46" fillId="0" borderId="0" xfId="7" applyFont="1" applyBorder="1" applyAlignment="1" applyProtection="1"/>
    <xf numFmtId="4" fontId="64" fillId="0" borderId="0" xfId="0" applyNumberFormat="1" applyFont="1" applyBorder="1" applyAlignment="1" applyProtection="1">
      <alignment horizontal="right"/>
    </xf>
    <xf numFmtId="0" fontId="56" fillId="0" borderId="0" xfId="0" applyFont="1" applyBorder="1" applyAlignment="1" applyProtection="1"/>
    <xf numFmtId="0" fontId="48" fillId="0" borderId="28" xfId="7" applyFont="1" applyFill="1" applyBorder="1" applyAlignment="1" applyProtection="1">
      <alignment horizontal="center" vertical="center"/>
    </xf>
    <xf numFmtId="0" fontId="48" fillId="0" borderId="31" xfId="7" applyFont="1" applyFill="1" applyBorder="1" applyAlignment="1" applyProtection="1">
      <alignment horizontal="center" vertical="center"/>
    </xf>
    <xf numFmtId="0" fontId="3" fillId="0" borderId="112" xfId="4" applyFont="1" applyFill="1" applyBorder="1" applyAlignment="1" applyProtection="1">
      <alignment horizontal="center" vertical="center" wrapText="1"/>
    </xf>
    <xf numFmtId="0" fontId="3" fillId="0" borderId="60" xfId="4" applyFont="1" applyFill="1" applyBorder="1" applyAlignment="1" applyProtection="1">
      <alignment horizontal="center" vertical="center" wrapText="1"/>
    </xf>
  </cellXfs>
  <cellStyles count="10">
    <cellStyle name="Euro" xfId="1" xr:uid="{00000000-0005-0000-0000-000000000000}"/>
    <cellStyle name="Migliaia [0] 2" xfId="2" xr:uid="{00000000-0005-0000-0000-000001000000}"/>
    <cellStyle name="Migliaia 2" xfId="3" xr:uid="{00000000-0005-0000-0000-000002000000}"/>
    <cellStyle name="Normale" xfId="0" builtinId="0"/>
    <cellStyle name="Normale 2" xfId="4" xr:uid="{00000000-0005-0000-0000-000004000000}"/>
    <cellStyle name="Normale 2_DL118_Allegato8" xfId="5" xr:uid="{00000000-0005-0000-0000-000005000000}"/>
    <cellStyle name="Normale 2_DL118_Allegato8C_Davide" xfId="6" xr:uid="{00000000-0005-0000-0000-000006000000}"/>
    <cellStyle name="Normale 3" xfId="7" xr:uid="{00000000-0005-0000-0000-000007000000}"/>
    <cellStyle name="Normale 4" xfId="8" xr:uid="{00000000-0005-0000-0000-000008000000}"/>
    <cellStyle name="Normale 5" xfId="9" xr:uid="{00000000-0005-0000-0000-000009000000}"/>
  </cellStyles>
  <dxfs count="20">
    <dxf>
      <font>
        <color theme="9" tint="-0.2499465926084170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0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R54"/>
  <sheetViews>
    <sheetView showGridLines="0" showZeros="0" workbookViewId="0"/>
  </sheetViews>
  <sheetFormatPr defaultRowHeight="12.75" x14ac:dyDescent="0.2"/>
  <cols>
    <col min="1" max="1" width="7.83203125" customWidth="1"/>
    <col min="2" max="2" width="4.83203125" customWidth="1"/>
    <col min="3" max="11" width="7.83203125" customWidth="1"/>
    <col min="12" max="12" width="10.83203125" customWidth="1"/>
    <col min="13" max="19" width="7.83203125" customWidth="1"/>
  </cols>
  <sheetData>
    <row r="1" spans="1:18" ht="12.95" customHeight="1" x14ac:dyDescent="0.2"/>
    <row r="2" spans="1:18" ht="23.1" customHeight="1" x14ac:dyDescent="0.3">
      <c r="A2" s="861" t="s">
        <v>313</v>
      </c>
      <c r="B2" s="862"/>
      <c r="C2" s="862"/>
      <c r="D2" s="862"/>
      <c r="E2" s="862"/>
      <c r="F2" s="862"/>
      <c r="G2" s="862"/>
      <c r="H2" s="862"/>
      <c r="I2" s="862"/>
      <c r="J2" s="862"/>
      <c r="K2" s="862"/>
      <c r="L2" s="862"/>
      <c r="M2" s="862"/>
      <c r="N2" s="862"/>
      <c r="O2" s="863"/>
    </row>
    <row r="3" spans="1:18" ht="20.25" customHeight="1" x14ac:dyDescent="0.2">
      <c r="A3" s="864" t="s">
        <v>294</v>
      </c>
      <c r="B3" s="865"/>
      <c r="C3" s="865"/>
      <c r="D3" s="865"/>
      <c r="E3" s="865"/>
      <c r="F3" s="865"/>
      <c r="G3" s="865"/>
      <c r="H3" s="865"/>
      <c r="I3" s="865"/>
      <c r="J3" s="865"/>
      <c r="K3" s="865"/>
      <c r="L3" s="865"/>
      <c r="M3" s="865"/>
      <c r="N3" s="865"/>
      <c r="O3" s="865"/>
      <c r="P3" s="3"/>
      <c r="Q3" s="3"/>
      <c r="R3" s="3"/>
    </row>
    <row r="4" spans="1:18" ht="18.75" customHeight="1" x14ac:dyDescent="0.25">
      <c r="A4" s="866" t="s">
        <v>295</v>
      </c>
      <c r="B4" s="867"/>
      <c r="C4" s="867"/>
      <c r="D4" s="867"/>
      <c r="E4" s="867"/>
      <c r="F4" s="867"/>
      <c r="G4" s="867"/>
      <c r="H4" s="867"/>
      <c r="I4" s="867"/>
      <c r="J4" s="867"/>
      <c r="K4" s="867"/>
      <c r="L4" s="867"/>
      <c r="M4" s="867"/>
      <c r="N4" s="867"/>
      <c r="O4" s="867"/>
      <c r="P4" s="1"/>
      <c r="Q4" s="1"/>
      <c r="R4" s="1"/>
    </row>
    <row r="5" spans="1:18" ht="18.75" customHeight="1" x14ac:dyDescent="0.25">
      <c r="A5" s="866" t="s">
        <v>317</v>
      </c>
      <c r="B5" s="867"/>
      <c r="C5" s="867"/>
      <c r="D5" s="867"/>
      <c r="E5" s="867"/>
      <c r="F5" s="867"/>
      <c r="G5" s="867"/>
      <c r="H5" s="867"/>
      <c r="I5" s="867"/>
      <c r="J5" s="867"/>
      <c r="K5" s="867"/>
      <c r="L5" s="867"/>
      <c r="M5" s="867"/>
      <c r="N5" s="867"/>
      <c r="O5" s="867"/>
      <c r="P5" s="1"/>
      <c r="Q5" s="1"/>
      <c r="R5" s="1"/>
    </row>
    <row r="6" spans="1:18" ht="13.5" thickBot="1" x14ac:dyDescent="0.25">
      <c r="A6" s="2"/>
      <c r="B6" s="1"/>
      <c r="C6" s="1"/>
      <c r="D6" s="1"/>
      <c r="E6" s="1"/>
      <c r="F6" s="1"/>
      <c r="G6" s="1"/>
      <c r="H6" s="1"/>
      <c r="I6" s="1"/>
      <c r="J6" s="1"/>
      <c r="K6" s="1"/>
      <c r="L6" s="1"/>
      <c r="M6" s="1"/>
      <c r="N6" s="1"/>
      <c r="O6" s="1"/>
      <c r="P6" s="1"/>
      <c r="Q6" s="1"/>
      <c r="R6" s="1"/>
    </row>
    <row r="7" spans="1:18" ht="18" customHeight="1" thickTop="1" x14ac:dyDescent="0.2">
      <c r="A7" s="868"/>
      <c r="B7" s="869"/>
      <c r="C7" s="870"/>
      <c r="D7" s="871"/>
      <c r="E7" s="871"/>
      <c r="F7" s="871"/>
      <c r="G7" s="871"/>
      <c r="H7" s="871"/>
      <c r="I7" s="871"/>
      <c r="J7" s="871"/>
      <c r="K7" s="871"/>
      <c r="L7" s="872"/>
      <c r="M7" s="870"/>
      <c r="N7" s="873"/>
      <c r="O7" s="874"/>
      <c r="P7" s="1"/>
      <c r="Q7" s="1"/>
      <c r="R7" s="1"/>
    </row>
    <row r="8" spans="1:18" ht="15" x14ac:dyDescent="0.2">
      <c r="A8" s="834"/>
      <c r="B8" s="835"/>
      <c r="C8" s="836" t="s">
        <v>318</v>
      </c>
      <c r="D8" s="837"/>
      <c r="E8" s="837"/>
      <c r="F8" s="837"/>
      <c r="G8" s="837"/>
      <c r="H8" s="837"/>
      <c r="I8" s="837"/>
      <c r="J8" s="837"/>
      <c r="K8" s="837"/>
      <c r="L8" s="838"/>
      <c r="M8" s="858">
        <v>0</v>
      </c>
      <c r="N8" s="859"/>
      <c r="O8" s="860"/>
      <c r="P8" s="1"/>
      <c r="Q8" s="1"/>
      <c r="R8" s="1"/>
    </row>
    <row r="9" spans="1:18" ht="15" x14ac:dyDescent="0.2">
      <c r="A9" s="834" t="s">
        <v>314</v>
      </c>
      <c r="B9" s="835"/>
      <c r="C9" s="836" t="s">
        <v>319</v>
      </c>
      <c r="D9" s="837"/>
      <c r="E9" s="837"/>
      <c r="F9" s="837"/>
      <c r="G9" s="837"/>
      <c r="H9" s="837"/>
      <c r="I9" s="837"/>
      <c r="J9" s="837"/>
      <c r="K9" s="837"/>
      <c r="L9" s="838"/>
      <c r="M9" s="858">
        <v>0</v>
      </c>
      <c r="N9" s="859"/>
      <c r="O9" s="860"/>
      <c r="P9" s="1"/>
      <c r="Q9" s="1"/>
      <c r="R9" s="1"/>
    </row>
    <row r="10" spans="1:18" ht="15" x14ac:dyDescent="0.2">
      <c r="A10" s="834" t="s">
        <v>315</v>
      </c>
      <c r="B10" s="835"/>
      <c r="C10" s="836" t="s">
        <v>320</v>
      </c>
      <c r="D10" s="837"/>
      <c r="E10" s="837"/>
      <c r="F10" s="837"/>
      <c r="G10" s="837"/>
      <c r="H10" s="837"/>
      <c r="I10" s="837"/>
      <c r="J10" s="837"/>
      <c r="K10" s="837"/>
      <c r="L10" s="838"/>
      <c r="M10" s="858">
        <v>0</v>
      </c>
      <c r="N10" s="859"/>
      <c r="O10" s="860"/>
      <c r="P10" s="1"/>
      <c r="Q10" s="1"/>
      <c r="R10" s="1"/>
    </row>
    <row r="11" spans="1:18" ht="18" customHeight="1" x14ac:dyDescent="0.2">
      <c r="A11" s="834"/>
      <c r="B11" s="835"/>
      <c r="C11" s="836"/>
      <c r="D11" s="837"/>
      <c r="E11" s="837"/>
      <c r="F11" s="837"/>
      <c r="G11" s="837"/>
      <c r="H11" s="837"/>
      <c r="I11" s="837"/>
      <c r="J11" s="837"/>
      <c r="K11" s="837"/>
      <c r="L11" s="838"/>
      <c r="M11" s="839"/>
      <c r="N11" s="840"/>
      <c r="O11" s="841"/>
      <c r="P11" s="1"/>
      <c r="Q11" s="1"/>
      <c r="R11" s="1"/>
    </row>
    <row r="12" spans="1:18" ht="14.25" x14ac:dyDescent="0.2">
      <c r="A12" s="826" t="s">
        <v>316</v>
      </c>
      <c r="B12" s="827"/>
      <c r="C12" s="885" t="s">
        <v>321</v>
      </c>
      <c r="D12" s="886"/>
      <c r="E12" s="886"/>
      <c r="F12" s="886"/>
      <c r="G12" s="886"/>
      <c r="H12" s="886"/>
      <c r="I12" s="886"/>
      <c r="J12" s="886"/>
      <c r="K12" s="886"/>
      <c r="L12" s="887"/>
      <c r="M12" s="831">
        <f>M8+M9-M10</f>
        <v>0</v>
      </c>
      <c r="N12" s="832"/>
      <c r="O12" s="833"/>
      <c r="P12" s="1"/>
      <c r="Q12" s="1"/>
      <c r="R12" s="1"/>
    </row>
    <row r="13" spans="1:18" ht="18" customHeight="1" x14ac:dyDescent="0.2">
      <c r="A13" s="834"/>
      <c r="B13" s="835"/>
      <c r="C13" s="836"/>
      <c r="D13" s="837"/>
      <c r="E13" s="837"/>
      <c r="F13" s="837"/>
      <c r="G13" s="837"/>
      <c r="H13" s="837"/>
      <c r="I13" s="837"/>
      <c r="J13" s="837"/>
      <c r="K13" s="837"/>
      <c r="L13" s="838"/>
      <c r="M13" s="839"/>
      <c r="N13" s="840"/>
      <c r="O13" s="841"/>
      <c r="P13" s="1"/>
      <c r="Q13" s="1"/>
      <c r="R13" s="1"/>
    </row>
    <row r="14" spans="1:18" ht="15" x14ac:dyDescent="0.2">
      <c r="A14" s="834" t="s">
        <v>314</v>
      </c>
      <c r="B14" s="835"/>
      <c r="C14" s="836" t="s">
        <v>301</v>
      </c>
      <c r="D14" s="837"/>
      <c r="E14" s="837"/>
      <c r="F14" s="837"/>
      <c r="G14" s="837"/>
      <c r="H14" s="837"/>
      <c r="I14" s="837"/>
      <c r="J14" s="837"/>
      <c r="K14" s="837"/>
      <c r="L14" s="838"/>
      <c r="M14" s="858">
        <v>0</v>
      </c>
      <c r="N14" s="859"/>
      <c r="O14" s="860"/>
      <c r="P14" s="1"/>
      <c r="Q14" s="1"/>
      <c r="R14" s="1"/>
    </row>
    <row r="15" spans="1:18" ht="15" x14ac:dyDescent="0.2">
      <c r="A15" s="834" t="s">
        <v>315</v>
      </c>
      <c r="B15" s="835"/>
      <c r="C15" s="836" t="s">
        <v>302</v>
      </c>
      <c r="D15" s="837"/>
      <c r="E15" s="837"/>
      <c r="F15" s="837"/>
      <c r="G15" s="837"/>
      <c r="H15" s="837"/>
      <c r="I15" s="837"/>
      <c r="J15" s="837"/>
      <c r="K15" s="837"/>
      <c r="L15" s="838"/>
      <c r="M15" s="858">
        <v>0</v>
      </c>
      <c r="N15" s="859"/>
      <c r="O15" s="860"/>
      <c r="P15" s="1"/>
      <c r="Q15" s="1"/>
      <c r="R15" s="1"/>
    </row>
    <row r="16" spans="1:18" ht="15" x14ac:dyDescent="0.2">
      <c r="A16" s="842" t="s">
        <v>299</v>
      </c>
      <c r="B16" s="835"/>
      <c r="C16" s="836" t="s">
        <v>303</v>
      </c>
      <c r="D16" s="837"/>
      <c r="E16" s="837"/>
      <c r="F16" s="837"/>
      <c r="G16" s="837"/>
      <c r="H16" s="837"/>
      <c r="I16" s="837"/>
      <c r="J16" s="837"/>
      <c r="K16" s="837"/>
      <c r="L16" s="838"/>
      <c r="M16" s="858">
        <v>0</v>
      </c>
      <c r="N16" s="859"/>
      <c r="O16" s="860"/>
      <c r="P16" s="1"/>
      <c r="Q16" s="1"/>
      <c r="R16" s="1"/>
    </row>
    <row r="17" spans="1:18" ht="15" x14ac:dyDescent="0.2">
      <c r="A17" s="842" t="s">
        <v>300</v>
      </c>
      <c r="B17" s="835"/>
      <c r="C17" s="836" t="s">
        <v>304</v>
      </c>
      <c r="D17" s="837"/>
      <c r="E17" s="837"/>
      <c r="F17" s="837"/>
      <c r="G17" s="837"/>
      <c r="H17" s="837"/>
      <c r="I17" s="837"/>
      <c r="J17" s="837"/>
      <c r="K17" s="837"/>
      <c r="L17" s="838"/>
      <c r="M17" s="858">
        <v>0</v>
      </c>
      <c r="N17" s="859"/>
      <c r="O17" s="860"/>
      <c r="P17" s="1"/>
      <c r="Q17" s="1"/>
      <c r="R17" s="1"/>
    </row>
    <row r="18" spans="1:18" ht="18" customHeight="1" x14ac:dyDescent="0.2">
      <c r="A18" s="834"/>
      <c r="B18" s="835"/>
      <c r="C18" s="836"/>
      <c r="D18" s="837"/>
      <c r="E18" s="837"/>
      <c r="F18" s="837"/>
      <c r="G18" s="837"/>
      <c r="H18" s="837"/>
      <c r="I18" s="837"/>
      <c r="J18" s="837"/>
      <c r="K18" s="837"/>
      <c r="L18" s="838"/>
      <c r="M18" s="839"/>
      <c r="N18" s="840"/>
      <c r="O18" s="841"/>
      <c r="P18" s="1"/>
      <c r="Q18" s="1"/>
      <c r="R18" s="1"/>
    </row>
    <row r="19" spans="1:18" ht="30" customHeight="1" x14ac:dyDescent="0.2">
      <c r="A19" s="826" t="s">
        <v>298</v>
      </c>
      <c r="B19" s="827"/>
      <c r="C19" s="828" t="s">
        <v>322</v>
      </c>
      <c r="D19" s="829"/>
      <c r="E19" s="829"/>
      <c r="F19" s="829"/>
      <c r="G19" s="829"/>
      <c r="H19" s="829"/>
      <c r="I19" s="829"/>
      <c r="J19" s="829"/>
      <c r="K19" s="829"/>
      <c r="L19" s="830"/>
      <c r="M19" s="831">
        <f>M12+(M14-M15)+(M17-M16)</f>
        <v>0</v>
      </c>
      <c r="N19" s="832"/>
      <c r="O19" s="833"/>
      <c r="P19" s="1"/>
      <c r="Q19" s="1"/>
      <c r="R19" s="1"/>
    </row>
    <row r="20" spans="1:18" ht="18" customHeight="1" x14ac:dyDescent="0.2">
      <c r="A20" s="834"/>
      <c r="B20" s="835"/>
      <c r="C20" s="836"/>
      <c r="D20" s="837"/>
      <c r="E20" s="837"/>
      <c r="F20" s="837"/>
      <c r="G20" s="837"/>
      <c r="H20" s="837"/>
      <c r="I20" s="837"/>
      <c r="J20" s="837"/>
      <c r="K20" s="837"/>
      <c r="L20" s="838"/>
      <c r="M20" s="839"/>
      <c r="N20" s="840"/>
      <c r="O20" s="841"/>
      <c r="P20" s="1"/>
      <c r="Q20" s="1"/>
      <c r="R20" s="1"/>
    </row>
    <row r="21" spans="1:18" ht="15" x14ac:dyDescent="0.2">
      <c r="A21" s="834" t="s">
        <v>296</v>
      </c>
      <c r="B21" s="835"/>
      <c r="C21" s="836" t="s">
        <v>323</v>
      </c>
      <c r="D21" s="837"/>
      <c r="E21" s="837"/>
      <c r="F21" s="837"/>
      <c r="G21" s="837"/>
      <c r="H21" s="837"/>
      <c r="I21" s="837"/>
      <c r="J21" s="837"/>
      <c r="K21" s="837"/>
      <c r="L21" s="838"/>
      <c r="M21" s="858">
        <v>0</v>
      </c>
      <c r="N21" s="859"/>
      <c r="O21" s="860"/>
      <c r="P21" s="1"/>
      <c r="Q21" s="1"/>
      <c r="R21" s="1"/>
    </row>
    <row r="22" spans="1:18" ht="15" x14ac:dyDescent="0.2">
      <c r="A22" s="834" t="s">
        <v>297</v>
      </c>
      <c r="B22" s="835"/>
      <c r="C22" s="836" t="s">
        <v>324</v>
      </c>
      <c r="D22" s="837"/>
      <c r="E22" s="837"/>
      <c r="F22" s="837"/>
      <c r="G22" s="837"/>
      <c r="H22" s="837"/>
      <c r="I22" s="837"/>
      <c r="J22" s="837"/>
      <c r="K22" s="837"/>
      <c r="L22" s="838"/>
      <c r="M22" s="858">
        <v>0</v>
      </c>
      <c r="N22" s="859"/>
      <c r="O22" s="860"/>
      <c r="P22" s="1"/>
      <c r="Q22" s="1"/>
      <c r="R22" s="1"/>
    </row>
    <row r="23" spans="1:18" ht="15" x14ac:dyDescent="0.2">
      <c r="A23" s="842" t="s">
        <v>299</v>
      </c>
      <c r="B23" s="835"/>
      <c r="C23" s="836" t="s">
        <v>325</v>
      </c>
      <c r="D23" s="837"/>
      <c r="E23" s="837"/>
      <c r="F23" s="837"/>
      <c r="G23" s="837"/>
      <c r="H23" s="837"/>
      <c r="I23" s="837"/>
      <c r="J23" s="837"/>
      <c r="K23" s="837"/>
      <c r="L23" s="838"/>
      <c r="M23" s="858">
        <v>0</v>
      </c>
      <c r="N23" s="859"/>
      <c r="O23" s="860"/>
      <c r="P23" s="1"/>
      <c r="Q23" s="1"/>
      <c r="R23" s="1"/>
    </row>
    <row r="24" spans="1:18" ht="15" x14ac:dyDescent="0.2">
      <c r="A24" s="842" t="s">
        <v>300</v>
      </c>
      <c r="B24" s="835"/>
      <c r="C24" s="836" t="s">
        <v>326</v>
      </c>
      <c r="D24" s="837"/>
      <c r="E24" s="837"/>
      <c r="F24" s="837"/>
      <c r="G24" s="837"/>
      <c r="H24" s="837"/>
      <c r="I24" s="837"/>
      <c r="J24" s="837"/>
      <c r="K24" s="837"/>
      <c r="L24" s="838"/>
      <c r="M24" s="858">
        <v>0</v>
      </c>
      <c r="N24" s="859"/>
      <c r="O24" s="860"/>
      <c r="P24" s="1"/>
      <c r="Q24" s="1"/>
      <c r="R24" s="1"/>
    </row>
    <row r="25" spans="1:18" ht="15" x14ac:dyDescent="0.2">
      <c r="A25" s="834" t="s">
        <v>297</v>
      </c>
      <c r="B25" s="835"/>
      <c r="C25" s="836" t="s">
        <v>327</v>
      </c>
      <c r="D25" s="837"/>
      <c r="E25" s="837"/>
      <c r="F25" s="837"/>
      <c r="G25" s="837"/>
      <c r="H25" s="837"/>
      <c r="I25" s="837"/>
      <c r="J25" s="837"/>
      <c r="K25" s="837"/>
      <c r="L25" s="838"/>
      <c r="M25" s="858">
        <v>0</v>
      </c>
      <c r="N25" s="859"/>
      <c r="O25" s="860"/>
      <c r="P25" s="1"/>
      <c r="Q25" s="1"/>
      <c r="R25" s="1"/>
    </row>
    <row r="26" spans="1:18" ht="18" customHeight="1" x14ac:dyDescent="0.2">
      <c r="A26" s="834"/>
      <c r="B26" s="835"/>
      <c r="C26" s="836"/>
      <c r="D26" s="837"/>
      <c r="E26" s="837"/>
      <c r="F26" s="837"/>
      <c r="G26" s="837"/>
      <c r="H26" s="837"/>
      <c r="I26" s="837"/>
      <c r="J26" s="837"/>
      <c r="K26" s="837"/>
      <c r="L26" s="838"/>
      <c r="M26" s="839"/>
      <c r="N26" s="840"/>
      <c r="O26" s="841"/>
      <c r="P26" s="1"/>
      <c r="Q26" s="1"/>
      <c r="R26" s="1"/>
    </row>
    <row r="27" spans="1:18" ht="14.25" x14ac:dyDescent="0.2">
      <c r="A27" s="878" t="s">
        <v>298</v>
      </c>
      <c r="B27" s="879"/>
      <c r="C27" s="875" t="s">
        <v>311</v>
      </c>
      <c r="D27" s="876"/>
      <c r="E27" s="876"/>
      <c r="F27" s="876"/>
      <c r="G27" s="876"/>
      <c r="H27" s="876"/>
      <c r="I27" s="876"/>
      <c r="J27" s="876"/>
      <c r="K27" s="876"/>
      <c r="L27" s="877"/>
      <c r="M27" s="888">
        <f>M19+(M21-M22)+(M23-M24)-M25</f>
        <v>0</v>
      </c>
      <c r="N27" s="889"/>
      <c r="O27" s="890"/>
      <c r="P27" s="1"/>
      <c r="Q27" s="1"/>
      <c r="R27" s="1"/>
    </row>
    <row r="28" spans="1:18" ht="14.25" x14ac:dyDescent="0.2">
      <c r="A28" s="880"/>
      <c r="B28" s="881"/>
      <c r="C28" s="882" t="s">
        <v>312</v>
      </c>
      <c r="D28" s="883"/>
      <c r="E28" s="883"/>
      <c r="F28" s="883"/>
      <c r="G28" s="883"/>
      <c r="H28" s="883"/>
      <c r="I28" s="883"/>
      <c r="J28" s="883"/>
      <c r="K28" s="883"/>
      <c r="L28" s="884"/>
      <c r="M28" s="891"/>
      <c r="N28" s="892"/>
      <c r="O28" s="893"/>
      <c r="P28" s="1"/>
      <c r="Q28" s="1"/>
      <c r="R28" s="1"/>
    </row>
    <row r="29" spans="1:18" ht="15" x14ac:dyDescent="0.2">
      <c r="A29" s="845"/>
      <c r="B29" s="846"/>
      <c r="C29" s="847"/>
      <c r="D29" s="848"/>
      <c r="E29" s="848"/>
      <c r="F29" s="848"/>
      <c r="G29" s="848"/>
      <c r="H29" s="848"/>
      <c r="I29" s="848"/>
      <c r="J29" s="848"/>
      <c r="K29" s="848"/>
      <c r="L29" s="849"/>
      <c r="M29" s="839"/>
      <c r="N29" s="840"/>
      <c r="O29" s="841"/>
      <c r="P29" s="1"/>
      <c r="Q29" s="1"/>
      <c r="R29" s="1"/>
    </row>
    <row r="30" spans="1:18" ht="15.75" thickBot="1" x14ac:dyDescent="0.25">
      <c r="A30" s="850"/>
      <c r="B30" s="851"/>
      <c r="C30" s="852"/>
      <c r="D30" s="853"/>
      <c r="E30" s="853"/>
      <c r="F30" s="853"/>
      <c r="G30" s="853"/>
      <c r="H30" s="853"/>
      <c r="I30" s="853"/>
      <c r="J30" s="853"/>
      <c r="K30" s="853"/>
      <c r="L30" s="854"/>
      <c r="M30" s="855"/>
      <c r="N30" s="856"/>
      <c r="O30" s="857"/>
      <c r="P30" s="1"/>
      <c r="Q30" s="1"/>
      <c r="R30" s="1"/>
    </row>
    <row r="31" spans="1:18" ht="18" customHeight="1" thickTop="1" x14ac:dyDescent="0.25">
      <c r="A31" s="811"/>
      <c r="B31" s="812"/>
      <c r="C31" s="812"/>
      <c r="D31" s="812"/>
      <c r="E31" s="812"/>
      <c r="F31" s="812"/>
      <c r="G31" s="812"/>
      <c r="H31" s="812"/>
      <c r="I31" s="812"/>
      <c r="J31" s="812"/>
      <c r="K31" s="812"/>
      <c r="L31" s="812"/>
      <c r="M31" s="813"/>
      <c r="N31" s="813"/>
      <c r="O31" s="814"/>
      <c r="P31" s="1"/>
      <c r="Q31" s="1"/>
      <c r="R31" s="1"/>
    </row>
    <row r="32" spans="1:18" ht="30" customHeight="1" x14ac:dyDescent="0.25">
      <c r="A32" s="894" t="s">
        <v>328</v>
      </c>
      <c r="B32" s="895"/>
      <c r="C32" s="895"/>
      <c r="D32" s="895"/>
      <c r="E32" s="895"/>
      <c r="F32" s="895"/>
      <c r="G32" s="895"/>
      <c r="H32" s="895"/>
      <c r="I32" s="895"/>
      <c r="J32" s="895"/>
      <c r="K32" s="895"/>
      <c r="L32" s="896"/>
      <c r="M32" s="822"/>
      <c r="N32" s="822"/>
      <c r="O32" s="823"/>
    </row>
    <row r="33" spans="1:15" ht="15" x14ac:dyDescent="0.25">
      <c r="A33" s="843"/>
      <c r="B33" s="844"/>
      <c r="C33" s="844"/>
      <c r="D33" s="844"/>
      <c r="E33" s="844"/>
      <c r="F33" s="844"/>
      <c r="G33" s="844"/>
      <c r="H33" s="844"/>
      <c r="I33" s="844"/>
      <c r="J33" s="844"/>
      <c r="K33" s="844"/>
      <c r="L33" s="844"/>
      <c r="M33" s="822"/>
      <c r="N33" s="822"/>
      <c r="O33" s="823"/>
    </row>
    <row r="34" spans="1:15" ht="15" x14ac:dyDescent="0.25">
      <c r="A34" s="824" t="s">
        <v>308</v>
      </c>
      <c r="B34" s="825"/>
      <c r="C34" s="825"/>
      <c r="D34" s="825"/>
      <c r="E34" s="825"/>
      <c r="F34" s="825"/>
      <c r="G34" s="825"/>
      <c r="H34" s="825"/>
      <c r="I34" s="825"/>
      <c r="J34" s="825"/>
      <c r="K34" s="825"/>
      <c r="L34" s="825"/>
      <c r="M34" s="822"/>
      <c r="N34" s="822"/>
      <c r="O34" s="823"/>
    </row>
    <row r="35" spans="1:15" ht="15" x14ac:dyDescent="0.25">
      <c r="A35" s="820" t="s">
        <v>305</v>
      </c>
      <c r="B35" s="821"/>
      <c r="C35" s="821"/>
      <c r="D35" s="821"/>
      <c r="E35" s="821"/>
      <c r="F35" s="821"/>
      <c r="G35" s="821"/>
      <c r="H35" s="821"/>
      <c r="I35" s="821"/>
      <c r="J35" s="821"/>
      <c r="K35" s="821"/>
      <c r="L35" s="821"/>
      <c r="M35" s="822"/>
      <c r="N35" s="822"/>
      <c r="O35" s="823"/>
    </row>
    <row r="36" spans="1:15" ht="15" x14ac:dyDescent="0.25">
      <c r="A36" s="820" t="s">
        <v>305</v>
      </c>
      <c r="B36" s="821"/>
      <c r="C36" s="821"/>
      <c r="D36" s="821"/>
      <c r="E36" s="821"/>
      <c r="F36" s="821"/>
      <c r="G36" s="821"/>
      <c r="H36" s="821"/>
      <c r="I36" s="821"/>
      <c r="J36" s="821"/>
      <c r="K36" s="821"/>
      <c r="L36" s="821"/>
      <c r="M36" s="822"/>
      <c r="N36" s="822"/>
      <c r="O36" s="823"/>
    </row>
    <row r="37" spans="1:15" ht="15" x14ac:dyDescent="0.25">
      <c r="A37" s="820"/>
      <c r="B37" s="821"/>
      <c r="C37" s="821"/>
      <c r="D37" s="821"/>
      <c r="E37" s="821"/>
      <c r="F37" s="821"/>
      <c r="G37" s="821"/>
      <c r="H37" s="821"/>
      <c r="I37" s="821"/>
      <c r="J37" s="821"/>
      <c r="K37" s="821"/>
      <c r="L37" s="821"/>
      <c r="M37" s="822"/>
      <c r="N37" s="822"/>
      <c r="O37" s="823"/>
    </row>
    <row r="38" spans="1:15" ht="15" x14ac:dyDescent="0.25">
      <c r="A38" s="820"/>
      <c r="B38" s="821"/>
      <c r="C38" s="821"/>
      <c r="D38" s="821"/>
      <c r="E38" s="821"/>
      <c r="F38" s="821"/>
      <c r="G38" s="821"/>
      <c r="H38" s="821"/>
      <c r="I38" s="821"/>
      <c r="J38" s="821"/>
      <c r="K38" s="821"/>
      <c r="L38" s="821"/>
      <c r="M38" s="822"/>
      <c r="N38" s="822"/>
      <c r="O38" s="823"/>
    </row>
    <row r="39" spans="1:15" ht="15" x14ac:dyDescent="0.25">
      <c r="A39" s="820"/>
      <c r="B39" s="821"/>
      <c r="C39" s="821"/>
      <c r="D39" s="821"/>
      <c r="E39" s="821"/>
      <c r="F39" s="821"/>
      <c r="G39" s="821"/>
      <c r="H39" s="821"/>
      <c r="I39" s="821"/>
      <c r="J39" s="821"/>
      <c r="K39" s="821"/>
      <c r="L39" s="821"/>
      <c r="M39" s="822"/>
      <c r="N39" s="822"/>
      <c r="O39" s="823"/>
    </row>
    <row r="40" spans="1:15" ht="15" x14ac:dyDescent="0.25">
      <c r="A40" s="815" t="s">
        <v>306</v>
      </c>
      <c r="B40" s="816"/>
      <c r="C40" s="816"/>
      <c r="D40" s="816"/>
      <c r="E40" s="816"/>
      <c r="F40" s="816"/>
      <c r="G40" s="816"/>
      <c r="H40" s="816"/>
      <c r="I40" s="816"/>
      <c r="J40" s="816"/>
      <c r="K40" s="816"/>
      <c r="L40" s="817"/>
      <c r="M40" s="818">
        <f>SUM(M35:O39)</f>
        <v>0</v>
      </c>
      <c r="N40" s="818"/>
      <c r="O40" s="819"/>
    </row>
    <row r="41" spans="1:15" ht="15" x14ac:dyDescent="0.25">
      <c r="A41" s="843"/>
      <c r="B41" s="844"/>
      <c r="C41" s="844"/>
      <c r="D41" s="844"/>
      <c r="E41" s="844"/>
      <c r="F41" s="844"/>
      <c r="G41" s="844"/>
      <c r="H41" s="844"/>
      <c r="I41" s="844"/>
      <c r="J41" s="844"/>
      <c r="K41" s="844"/>
      <c r="L41" s="844"/>
      <c r="M41" s="822"/>
      <c r="N41" s="822"/>
      <c r="O41" s="823"/>
    </row>
    <row r="42" spans="1:15" ht="15" x14ac:dyDescent="0.25">
      <c r="A42" s="824" t="s">
        <v>307</v>
      </c>
      <c r="B42" s="825"/>
      <c r="C42" s="825"/>
      <c r="D42" s="825"/>
      <c r="E42" s="825"/>
      <c r="F42" s="825"/>
      <c r="G42" s="825"/>
      <c r="H42" s="825"/>
      <c r="I42" s="825"/>
      <c r="J42" s="825"/>
      <c r="K42" s="825"/>
      <c r="L42" s="825"/>
      <c r="M42" s="822"/>
      <c r="N42" s="822"/>
      <c r="O42" s="823"/>
    </row>
    <row r="43" spans="1:15" ht="15" x14ac:dyDescent="0.25">
      <c r="A43" s="820" t="s">
        <v>305</v>
      </c>
      <c r="B43" s="821"/>
      <c r="C43" s="821"/>
      <c r="D43" s="821"/>
      <c r="E43" s="821"/>
      <c r="F43" s="821"/>
      <c r="G43" s="821"/>
      <c r="H43" s="821"/>
      <c r="I43" s="821"/>
      <c r="J43" s="821"/>
      <c r="K43" s="821"/>
      <c r="L43" s="821"/>
      <c r="M43" s="822"/>
      <c r="N43" s="822"/>
      <c r="O43" s="823"/>
    </row>
    <row r="44" spans="1:15" ht="15" x14ac:dyDescent="0.25">
      <c r="A44" s="820" t="s">
        <v>305</v>
      </c>
      <c r="B44" s="821"/>
      <c r="C44" s="821"/>
      <c r="D44" s="821"/>
      <c r="E44" s="821"/>
      <c r="F44" s="821"/>
      <c r="G44" s="821"/>
      <c r="H44" s="821"/>
      <c r="I44" s="821"/>
      <c r="J44" s="821"/>
      <c r="K44" s="821"/>
      <c r="L44" s="821"/>
      <c r="M44" s="822"/>
      <c r="N44" s="822"/>
      <c r="O44" s="823"/>
    </row>
    <row r="45" spans="1:15" ht="15" x14ac:dyDescent="0.25">
      <c r="A45" s="820"/>
      <c r="B45" s="821"/>
      <c r="C45" s="821"/>
      <c r="D45" s="821"/>
      <c r="E45" s="821"/>
      <c r="F45" s="821"/>
      <c r="G45" s="821"/>
      <c r="H45" s="821"/>
      <c r="I45" s="821"/>
      <c r="J45" s="821"/>
      <c r="K45" s="821"/>
      <c r="L45" s="821"/>
      <c r="M45" s="822"/>
      <c r="N45" s="822"/>
      <c r="O45" s="823"/>
    </row>
    <row r="46" spans="1:15" ht="15" x14ac:dyDescent="0.25">
      <c r="A46" s="820"/>
      <c r="B46" s="821"/>
      <c r="C46" s="821"/>
      <c r="D46" s="821"/>
      <c r="E46" s="821"/>
      <c r="F46" s="821"/>
      <c r="G46" s="821"/>
      <c r="H46" s="821"/>
      <c r="I46" s="821"/>
      <c r="J46" s="821"/>
      <c r="K46" s="821"/>
      <c r="L46" s="821"/>
      <c r="M46" s="822"/>
      <c r="N46" s="822"/>
      <c r="O46" s="823"/>
    </row>
    <row r="47" spans="1:15" ht="15" x14ac:dyDescent="0.25">
      <c r="A47" s="843" t="s">
        <v>310</v>
      </c>
      <c r="B47" s="844"/>
      <c r="C47" s="844"/>
      <c r="D47" s="844"/>
      <c r="E47" s="844"/>
      <c r="F47" s="844"/>
      <c r="G47" s="844"/>
      <c r="H47" s="844"/>
      <c r="I47" s="844"/>
      <c r="J47" s="844"/>
      <c r="K47" s="844"/>
      <c r="L47" s="844"/>
      <c r="M47" s="818"/>
      <c r="N47" s="818"/>
      <c r="O47" s="819"/>
    </row>
    <row r="48" spans="1:15" ht="15" x14ac:dyDescent="0.25">
      <c r="A48" s="815" t="s">
        <v>309</v>
      </c>
      <c r="B48" s="816"/>
      <c r="C48" s="816"/>
      <c r="D48" s="816"/>
      <c r="E48" s="816"/>
      <c r="F48" s="816"/>
      <c r="G48" s="816"/>
      <c r="H48" s="816"/>
      <c r="I48" s="816"/>
      <c r="J48" s="816"/>
      <c r="K48" s="816"/>
      <c r="L48" s="817"/>
      <c r="M48" s="818">
        <f>SUM(M43:O47)</f>
        <v>0</v>
      </c>
      <c r="N48" s="818"/>
      <c r="O48" s="819"/>
    </row>
    <row r="49" spans="1:15" ht="15" x14ac:dyDescent="0.25">
      <c r="A49" s="843"/>
      <c r="B49" s="844"/>
      <c r="C49" s="844"/>
      <c r="D49" s="844"/>
      <c r="E49" s="844"/>
      <c r="F49" s="844"/>
      <c r="G49" s="844"/>
      <c r="H49" s="844"/>
      <c r="I49" s="844"/>
      <c r="J49" s="844"/>
      <c r="K49" s="844"/>
      <c r="L49" s="844"/>
      <c r="M49" s="822"/>
      <c r="N49" s="822"/>
      <c r="O49" s="823"/>
    </row>
    <row r="50" spans="1:15" ht="15" x14ac:dyDescent="0.25">
      <c r="A50" s="843"/>
      <c r="B50" s="844"/>
      <c r="C50" s="844"/>
      <c r="D50" s="844"/>
      <c r="E50" s="844"/>
      <c r="F50" s="844"/>
      <c r="G50" s="844"/>
      <c r="H50" s="844"/>
      <c r="I50" s="844"/>
      <c r="J50" s="844"/>
      <c r="K50" s="844"/>
      <c r="L50" s="844"/>
      <c r="M50" s="822"/>
      <c r="N50" s="822"/>
      <c r="O50" s="823"/>
    </row>
    <row r="51" spans="1:15" s="4" customFormat="1" ht="30" customHeight="1" x14ac:dyDescent="0.2">
      <c r="A51" s="901" t="s">
        <v>329</v>
      </c>
      <c r="B51" s="902"/>
      <c r="C51" s="902"/>
      <c r="D51" s="902"/>
      <c r="E51" s="902"/>
      <c r="F51" s="902"/>
      <c r="G51" s="902"/>
      <c r="H51" s="902"/>
      <c r="I51" s="902"/>
      <c r="J51" s="902"/>
      <c r="K51" s="902"/>
      <c r="L51" s="902"/>
      <c r="M51" s="903">
        <f>M40+M48</f>
        <v>0</v>
      </c>
      <c r="N51" s="903"/>
      <c r="O51" s="904"/>
    </row>
    <row r="52" spans="1:15" ht="15.75" thickBot="1" x14ac:dyDescent="0.3">
      <c r="A52" s="897"/>
      <c r="B52" s="898"/>
      <c r="C52" s="898"/>
      <c r="D52" s="898"/>
      <c r="E52" s="898"/>
      <c r="F52" s="898"/>
      <c r="G52" s="898"/>
      <c r="H52" s="898"/>
      <c r="I52" s="898"/>
      <c r="J52" s="898"/>
      <c r="K52" s="898"/>
      <c r="L52" s="898"/>
      <c r="M52" s="899"/>
      <c r="N52" s="899"/>
      <c r="O52" s="900"/>
    </row>
    <row r="53" spans="1:15" ht="13.5" thickTop="1" x14ac:dyDescent="0.2"/>
    <row r="54" spans="1:15" x14ac:dyDescent="0.2">
      <c r="A54" s="6" t="s">
        <v>330</v>
      </c>
      <c r="B54" s="5"/>
    </row>
  </sheetData>
  <sheetProtection password="D3C7" sheet="1"/>
  <mergeCells count="118">
    <mergeCell ref="A49:L49"/>
    <mergeCell ref="A44:L44"/>
    <mergeCell ref="M44:O44"/>
    <mergeCell ref="A52:L52"/>
    <mergeCell ref="M52:O52"/>
    <mergeCell ref="M49:O49"/>
    <mergeCell ref="A50:L50"/>
    <mergeCell ref="M50:O50"/>
    <mergeCell ref="A51:L51"/>
    <mergeCell ref="M51:O51"/>
    <mergeCell ref="A46:L46"/>
    <mergeCell ref="M46:O46"/>
    <mergeCell ref="A47:L47"/>
    <mergeCell ref="M47:O47"/>
    <mergeCell ref="A48:L48"/>
    <mergeCell ref="M48:O48"/>
    <mergeCell ref="M15:O15"/>
    <mergeCell ref="A14:B14"/>
    <mergeCell ref="M45:O45"/>
    <mergeCell ref="C21:L21"/>
    <mergeCell ref="M21:O21"/>
    <mergeCell ref="A22:B22"/>
    <mergeCell ref="M16:O16"/>
    <mergeCell ref="A15:B15"/>
    <mergeCell ref="M27:O28"/>
    <mergeCell ref="M23:O23"/>
    <mergeCell ref="C17:L17"/>
    <mergeCell ref="M17:O17"/>
    <mergeCell ref="A18:B18"/>
    <mergeCell ref="C18:L18"/>
    <mergeCell ref="M18:O18"/>
    <mergeCell ref="A45:L45"/>
    <mergeCell ref="M32:O32"/>
    <mergeCell ref="A32:L32"/>
    <mergeCell ref="A37:L37"/>
    <mergeCell ref="M37:O37"/>
    <mergeCell ref="A34:L34"/>
    <mergeCell ref="A43:L43"/>
    <mergeCell ref="M43:O43"/>
    <mergeCell ref="M34:O34"/>
    <mergeCell ref="M11:O11"/>
    <mergeCell ref="M14:O14"/>
    <mergeCell ref="C12:L12"/>
    <mergeCell ref="M12:O12"/>
    <mergeCell ref="A13:B13"/>
    <mergeCell ref="C13:L13"/>
    <mergeCell ref="A12:B12"/>
    <mergeCell ref="M13:O13"/>
    <mergeCell ref="A11:B11"/>
    <mergeCell ref="C11:L11"/>
    <mergeCell ref="M24:O24"/>
    <mergeCell ref="A26:B26"/>
    <mergeCell ref="C26:L26"/>
    <mergeCell ref="C27:L27"/>
    <mergeCell ref="A27:B28"/>
    <mergeCell ref="C28:L28"/>
    <mergeCell ref="M26:O26"/>
    <mergeCell ref="A25:B25"/>
    <mergeCell ref="A24:B24"/>
    <mergeCell ref="C24:L24"/>
    <mergeCell ref="A2:O2"/>
    <mergeCell ref="A3:O3"/>
    <mergeCell ref="A4:O4"/>
    <mergeCell ref="A5:O5"/>
    <mergeCell ref="A7:B7"/>
    <mergeCell ref="C7:L7"/>
    <mergeCell ref="M7:O7"/>
    <mergeCell ref="A21:B21"/>
    <mergeCell ref="C22:L22"/>
    <mergeCell ref="C14:L14"/>
    <mergeCell ref="A17:B17"/>
    <mergeCell ref="A16:B16"/>
    <mergeCell ref="C16:L16"/>
    <mergeCell ref="C15:L15"/>
    <mergeCell ref="M22:O22"/>
    <mergeCell ref="A10:B10"/>
    <mergeCell ref="C10:L10"/>
    <mergeCell ref="M10:O10"/>
    <mergeCell ref="A8:B8"/>
    <mergeCell ref="C8:L8"/>
    <mergeCell ref="M8:O8"/>
    <mergeCell ref="A9:B9"/>
    <mergeCell ref="C9:L9"/>
    <mergeCell ref="M9:O9"/>
    <mergeCell ref="A42:L42"/>
    <mergeCell ref="M42:O42"/>
    <mergeCell ref="A19:B19"/>
    <mergeCell ref="C19:L19"/>
    <mergeCell ref="M19:O19"/>
    <mergeCell ref="A20:B20"/>
    <mergeCell ref="C20:L20"/>
    <mergeCell ref="M20:O20"/>
    <mergeCell ref="A23:B23"/>
    <mergeCell ref="C23:L23"/>
    <mergeCell ref="A41:L41"/>
    <mergeCell ref="M41:O41"/>
    <mergeCell ref="A29:B29"/>
    <mergeCell ref="C29:L29"/>
    <mergeCell ref="M29:O29"/>
    <mergeCell ref="A30:B30"/>
    <mergeCell ref="C30:L30"/>
    <mergeCell ref="M30:O30"/>
    <mergeCell ref="A33:L33"/>
    <mergeCell ref="M33:O33"/>
    <mergeCell ref="A35:L35"/>
    <mergeCell ref="M35:O35"/>
    <mergeCell ref="C25:L25"/>
    <mergeCell ref="M25:O25"/>
    <mergeCell ref="A31:L31"/>
    <mergeCell ref="M31:O31"/>
    <mergeCell ref="A40:L40"/>
    <mergeCell ref="M40:O40"/>
    <mergeCell ref="A36:L36"/>
    <mergeCell ref="M36:O36"/>
    <mergeCell ref="A38:L38"/>
    <mergeCell ref="M38:O38"/>
    <mergeCell ref="A39:L39"/>
    <mergeCell ref="M39:O39"/>
  </mergeCells>
  <phoneticPr fontId="0" type="noConversion"/>
  <dataValidations count="1">
    <dataValidation type="decimal" allowBlank="1" showInputMessage="1" showErrorMessage="1" sqref="M8:O8 M9:O9 M10:O10 M14:O14 M15:O15 M16:O16 M17:O17 M21:O21 M22:O22 M23:O23 M24:O24 M25:O25 M40:O40 M47:O47 M48:O48 M51:O51" xr:uid="{00000000-0002-0000-0000-000000000000}">
      <formula1>-99999999999</formula1>
      <formula2>99999999999</formula2>
    </dataValidation>
  </dataValidations>
  <printOptions horizontalCentered="1" verticalCentered="1"/>
  <pageMargins left="0.78740157480314965" right="0.78740157480314965" top="0.78740157480314965" bottom="0" header="0" footer="0"/>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62"/>
  <sheetViews>
    <sheetView showGridLines="0" zoomScale="90" zoomScaleNormal="90" workbookViewId="0">
      <selection sqref="A1:G1"/>
    </sheetView>
  </sheetViews>
  <sheetFormatPr defaultRowHeight="15" x14ac:dyDescent="0.25"/>
  <cols>
    <col min="1" max="1" width="9.33203125" style="212"/>
    <col min="2" max="2" width="108.83203125" style="213" customWidth="1"/>
    <col min="3" max="3" width="20.6640625" style="214" customWidth="1"/>
    <col min="4" max="4" width="15.5" style="212" customWidth="1"/>
    <col min="5" max="5" width="19.5" style="214" customWidth="1"/>
    <col min="6" max="6" width="19.1640625" style="214" customWidth="1"/>
    <col min="7" max="7" width="21.1640625" style="214" customWidth="1"/>
    <col min="8" max="8" width="13.6640625" style="214" customWidth="1"/>
    <col min="9" max="9" width="12.33203125" style="214" customWidth="1"/>
    <col min="10" max="10" width="12.5" style="214" customWidth="1"/>
    <col min="11" max="11" width="15.1640625" style="214" customWidth="1"/>
    <col min="12" max="16384" width="9.33203125" style="214"/>
  </cols>
  <sheetData>
    <row r="1" spans="1:17" ht="15" customHeight="1" x14ac:dyDescent="0.25">
      <c r="A1" s="1020"/>
      <c r="B1" s="908"/>
      <c r="C1" s="908"/>
      <c r="D1" s="908"/>
      <c r="E1" s="908"/>
      <c r="F1" s="908"/>
      <c r="G1" s="908"/>
    </row>
    <row r="2" spans="1:17" ht="24.95" customHeight="1" x14ac:dyDescent="0.25">
      <c r="A2" s="909" t="s">
        <v>331</v>
      </c>
      <c r="B2" s="910"/>
      <c r="C2" s="910"/>
      <c r="D2" s="910"/>
      <c r="E2" s="988"/>
      <c r="F2" s="989"/>
      <c r="G2" s="990"/>
    </row>
    <row r="3" spans="1:17" s="730" customFormat="1" ht="15" customHeight="1" x14ac:dyDescent="0.25">
      <c r="A3" s="912" t="s">
        <v>844</v>
      </c>
      <c r="B3" s="913"/>
      <c r="C3" s="913"/>
      <c r="D3" s="913"/>
      <c r="E3" s="942"/>
      <c r="F3" s="991"/>
      <c r="G3" s="991"/>
    </row>
    <row r="4" spans="1:17" s="730" customFormat="1" ht="42" customHeight="1" thickBot="1" x14ac:dyDescent="0.3">
      <c r="A4" s="1021" t="s">
        <v>684</v>
      </c>
      <c r="B4" s="1021"/>
      <c r="C4" s="1021"/>
      <c r="D4" s="1021"/>
      <c r="E4" s="1021"/>
      <c r="F4" s="1021"/>
      <c r="G4" s="1021"/>
    </row>
    <row r="5" spans="1:17" ht="53.25" customHeight="1" thickTop="1" x14ac:dyDescent="0.25">
      <c r="A5" s="1022" t="s">
        <v>685</v>
      </c>
      <c r="B5" s="1023"/>
      <c r="C5" s="996" t="s">
        <v>686</v>
      </c>
      <c r="D5" s="1028"/>
      <c r="E5" s="1029" t="s">
        <v>687</v>
      </c>
      <c r="F5" s="1029"/>
      <c r="G5" s="215" t="s">
        <v>688</v>
      </c>
    </row>
    <row r="6" spans="1:17" x14ac:dyDescent="0.25">
      <c r="A6" s="1024"/>
      <c r="B6" s="1025"/>
      <c r="C6" s="1030" t="s">
        <v>845</v>
      </c>
      <c r="D6" s="1035" t="s">
        <v>690</v>
      </c>
      <c r="E6" s="1035" t="s">
        <v>689</v>
      </c>
      <c r="F6" s="1035" t="s">
        <v>690</v>
      </c>
      <c r="G6" s="1037" t="s">
        <v>691</v>
      </c>
      <c r="H6" s="1032" t="s">
        <v>863</v>
      </c>
      <c r="I6" s="1033"/>
      <c r="J6" s="1033"/>
      <c r="K6" s="1033"/>
      <c r="L6" s="1033"/>
      <c r="M6" s="1033"/>
      <c r="N6" s="1033"/>
      <c r="O6" s="1033"/>
      <c r="P6" s="1033"/>
      <c r="Q6" s="1033"/>
    </row>
    <row r="7" spans="1:17" ht="55.5" customHeight="1" thickBot="1" x14ac:dyDescent="0.3">
      <c r="A7" s="1026"/>
      <c r="B7" s="1027"/>
      <c r="C7" s="1031"/>
      <c r="D7" s="1036"/>
      <c r="E7" s="1036"/>
      <c r="F7" s="1036"/>
      <c r="G7" s="1038"/>
      <c r="H7" s="1034"/>
      <c r="I7" s="1033"/>
      <c r="J7" s="1033"/>
      <c r="K7" s="1033"/>
      <c r="L7" s="1033"/>
      <c r="M7" s="1033"/>
      <c r="N7" s="1033"/>
      <c r="O7" s="1033"/>
      <c r="P7" s="1033"/>
      <c r="Q7" s="1033"/>
    </row>
    <row r="8" spans="1:17" ht="27.75" customHeight="1" thickTop="1" x14ac:dyDescent="0.25">
      <c r="A8" s="216"/>
      <c r="B8" s="217"/>
      <c r="C8" s="218"/>
      <c r="D8" s="219"/>
      <c r="E8" s="218"/>
      <c r="F8" s="219"/>
      <c r="G8" s="220"/>
    </row>
    <row r="9" spans="1:17" x14ac:dyDescent="0.25">
      <c r="A9" s="221"/>
      <c r="B9" s="222" t="s">
        <v>692</v>
      </c>
      <c r="D9" s="223"/>
      <c r="F9" s="223"/>
      <c r="G9" s="224"/>
      <c r="H9" s="225"/>
      <c r="I9" s="225"/>
      <c r="J9" s="225"/>
      <c r="K9" s="225"/>
    </row>
    <row r="10" spans="1:17" x14ac:dyDescent="0.25">
      <c r="A10" s="221" t="s">
        <v>693</v>
      </c>
      <c r="B10" s="226" t="s">
        <v>846</v>
      </c>
      <c r="C10" s="298">
        <v>0</v>
      </c>
      <c r="D10" s="299">
        <v>0</v>
      </c>
      <c r="E10" s="298">
        <v>0</v>
      </c>
      <c r="F10" s="299">
        <v>0</v>
      </c>
      <c r="G10" s="300">
        <v>0</v>
      </c>
      <c r="H10" s="227"/>
      <c r="I10" s="227"/>
      <c r="J10" s="212"/>
      <c r="K10" s="227"/>
    </row>
    <row r="11" spans="1:17" x14ac:dyDescent="0.25">
      <c r="A11" s="221">
        <v>10102</v>
      </c>
      <c r="B11" s="226" t="s">
        <v>847</v>
      </c>
      <c r="C11" s="408">
        <v>0</v>
      </c>
      <c r="D11" s="764">
        <v>0</v>
      </c>
      <c r="E11" s="408">
        <v>0</v>
      </c>
      <c r="F11" s="764">
        <v>0</v>
      </c>
      <c r="G11" s="763">
        <v>0</v>
      </c>
      <c r="H11" s="380" t="s">
        <v>1017</v>
      </c>
      <c r="I11" s="227"/>
      <c r="J11" s="212"/>
      <c r="K11" s="227"/>
    </row>
    <row r="12" spans="1:17" x14ac:dyDescent="0.25">
      <c r="A12" s="221">
        <v>10103</v>
      </c>
      <c r="B12" s="228" t="s">
        <v>848</v>
      </c>
      <c r="C12" s="408">
        <v>0</v>
      </c>
      <c r="D12" s="764">
        <v>0</v>
      </c>
      <c r="E12" s="408">
        <v>0</v>
      </c>
      <c r="F12" s="764">
        <v>0</v>
      </c>
      <c r="G12" s="763">
        <v>0</v>
      </c>
      <c r="H12" s="380" t="s">
        <v>1017</v>
      </c>
      <c r="I12" s="227"/>
      <c r="J12" s="212"/>
      <c r="K12" s="227"/>
    </row>
    <row r="13" spans="1:17" x14ac:dyDescent="0.25">
      <c r="A13" s="221">
        <v>10104</v>
      </c>
      <c r="B13" s="226" t="s">
        <v>849</v>
      </c>
      <c r="C13" s="298">
        <v>0</v>
      </c>
      <c r="D13" s="299">
        <v>0</v>
      </c>
      <c r="E13" s="298">
        <v>0</v>
      </c>
      <c r="F13" s="299">
        <v>0</v>
      </c>
      <c r="G13" s="300">
        <v>0</v>
      </c>
      <c r="H13" s="227"/>
      <c r="I13" s="227"/>
      <c r="J13" s="212"/>
      <c r="K13" s="227"/>
    </row>
    <row r="14" spans="1:17" x14ac:dyDescent="0.25">
      <c r="A14" s="221" t="s">
        <v>694</v>
      </c>
      <c r="B14" s="226" t="s">
        <v>695</v>
      </c>
      <c r="C14" s="298">
        <v>0</v>
      </c>
      <c r="D14" s="299">
        <v>0</v>
      </c>
      <c r="E14" s="298">
        <v>0</v>
      </c>
      <c r="F14" s="299">
        <v>0</v>
      </c>
      <c r="G14" s="300">
        <v>0</v>
      </c>
      <c r="H14" s="227"/>
      <c r="I14" s="227"/>
      <c r="J14" s="212"/>
      <c r="K14" s="227"/>
    </row>
    <row r="15" spans="1:17" x14ac:dyDescent="0.25">
      <c r="A15" s="221" t="s">
        <v>696</v>
      </c>
      <c r="B15" s="226" t="s">
        <v>743</v>
      </c>
      <c r="C15" s="298">
        <v>0</v>
      </c>
      <c r="D15" s="299">
        <v>0</v>
      </c>
      <c r="E15" s="298">
        <v>0</v>
      </c>
      <c r="F15" s="299">
        <v>0</v>
      </c>
      <c r="G15" s="300">
        <v>0</v>
      </c>
      <c r="H15" s="227"/>
      <c r="I15" s="227"/>
      <c r="J15" s="212"/>
      <c r="K15" s="227"/>
    </row>
    <row r="16" spans="1:17" x14ac:dyDescent="0.25">
      <c r="A16" s="229">
        <v>10000</v>
      </c>
      <c r="B16" s="230" t="s">
        <v>697</v>
      </c>
      <c r="C16" s="256">
        <f>SUM(C10:C15)</f>
        <v>0</v>
      </c>
      <c r="D16" s="257">
        <f>SUM(D10:D15)</f>
        <v>0</v>
      </c>
      <c r="E16" s="256">
        <f>SUM(E10:E15)</f>
        <v>0</v>
      </c>
      <c r="F16" s="257">
        <f>SUM(F10:F15)</f>
        <v>0</v>
      </c>
      <c r="G16" s="258">
        <f>SUM(G10:G15)</f>
        <v>0</v>
      </c>
      <c r="H16" s="227"/>
      <c r="I16" s="227"/>
      <c r="J16" s="212"/>
      <c r="K16" s="227"/>
    </row>
    <row r="17" spans="1:11" x14ac:dyDescent="0.25">
      <c r="A17" s="221"/>
      <c r="B17" s="230"/>
      <c r="C17" s="259"/>
      <c r="D17" s="260"/>
      <c r="E17" s="259"/>
      <c r="F17" s="260"/>
      <c r="G17" s="261"/>
      <c r="H17" s="227"/>
      <c r="I17" s="227"/>
      <c r="J17" s="212"/>
      <c r="K17" s="227"/>
    </row>
    <row r="18" spans="1:11" x14ac:dyDescent="0.25">
      <c r="A18" s="221"/>
      <c r="B18" s="222" t="s">
        <v>698</v>
      </c>
      <c r="C18" s="262"/>
      <c r="D18" s="263"/>
      <c r="E18" s="262"/>
      <c r="F18" s="263"/>
      <c r="G18" s="264"/>
      <c r="H18" s="225"/>
      <c r="I18" s="225"/>
      <c r="J18" s="225"/>
      <c r="K18" s="225"/>
    </row>
    <row r="19" spans="1:11" x14ac:dyDescent="0.25">
      <c r="A19" s="221" t="s">
        <v>699</v>
      </c>
      <c r="B19" s="226" t="s">
        <v>700</v>
      </c>
      <c r="C19" s="298">
        <v>0</v>
      </c>
      <c r="D19" s="299">
        <v>0</v>
      </c>
      <c r="E19" s="298">
        <v>0</v>
      </c>
      <c r="F19" s="299">
        <v>0</v>
      </c>
      <c r="G19" s="300">
        <v>0</v>
      </c>
      <c r="H19" s="227"/>
      <c r="I19" s="227"/>
      <c r="J19" s="212"/>
      <c r="K19" s="227"/>
    </row>
    <row r="20" spans="1:11" x14ac:dyDescent="0.25">
      <c r="A20" s="221" t="s">
        <v>701</v>
      </c>
      <c r="B20" s="226" t="s">
        <v>702</v>
      </c>
      <c r="C20" s="298">
        <v>0</v>
      </c>
      <c r="D20" s="299">
        <v>0</v>
      </c>
      <c r="E20" s="298">
        <v>0</v>
      </c>
      <c r="F20" s="299">
        <v>0</v>
      </c>
      <c r="G20" s="300">
        <v>0</v>
      </c>
      <c r="H20" s="227"/>
      <c r="I20" s="227"/>
      <c r="J20" s="212"/>
      <c r="K20" s="227"/>
    </row>
    <row r="21" spans="1:11" x14ac:dyDescent="0.25">
      <c r="A21" s="221" t="s">
        <v>703</v>
      </c>
      <c r="B21" s="226" t="s">
        <v>704</v>
      </c>
      <c r="C21" s="298">
        <v>0</v>
      </c>
      <c r="D21" s="299">
        <v>0</v>
      </c>
      <c r="E21" s="298">
        <v>0</v>
      </c>
      <c r="F21" s="299">
        <v>0</v>
      </c>
      <c r="G21" s="300">
        <v>0</v>
      </c>
      <c r="H21" s="227"/>
      <c r="I21" s="227"/>
      <c r="J21" s="212"/>
      <c r="K21" s="227"/>
    </row>
    <row r="22" spans="1:11" x14ac:dyDescent="0.25">
      <c r="A22" s="221" t="s">
        <v>705</v>
      </c>
      <c r="B22" s="226" t="s">
        <v>706</v>
      </c>
      <c r="C22" s="298">
        <v>0</v>
      </c>
      <c r="D22" s="299">
        <v>0</v>
      </c>
      <c r="E22" s="298">
        <v>0</v>
      </c>
      <c r="F22" s="299">
        <v>0</v>
      </c>
      <c r="G22" s="300">
        <v>0</v>
      </c>
      <c r="H22" s="227"/>
      <c r="I22" s="227"/>
      <c r="J22" s="212"/>
      <c r="K22" s="227"/>
    </row>
    <row r="23" spans="1:11" x14ac:dyDescent="0.25">
      <c r="A23" s="221" t="s">
        <v>707</v>
      </c>
      <c r="B23" s="226" t="s">
        <v>708</v>
      </c>
      <c r="C23" s="298">
        <v>0</v>
      </c>
      <c r="D23" s="299">
        <v>0</v>
      </c>
      <c r="E23" s="298">
        <v>0</v>
      </c>
      <c r="F23" s="299">
        <v>0</v>
      </c>
      <c r="G23" s="300">
        <v>0</v>
      </c>
      <c r="H23" s="227"/>
      <c r="I23" s="227"/>
      <c r="J23" s="212"/>
      <c r="K23" s="227"/>
    </row>
    <row r="24" spans="1:11" ht="12.75" customHeight="1" x14ac:dyDescent="0.25">
      <c r="A24" s="229">
        <v>20000</v>
      </c>
      <c r="B24" s="230" t="s">
        <v>709</v>
      </c>
      <c r="C24" s="256">
        <f>SUM(C19:C23)</f>
        <v>0</v>
      </c>
      <c r="D24" s="257">
        <f>SUM(D19:D23)</f>
        <v>0</v>
      </c>
      <c r="E24" s="256">
        <f>SUM(E19:E23)</f>
        <v>0</v>
      </c>
      <c r="F24" s="257">
        <f>SUM(F19:F23)</f>
        <v>0</v>
      </c>
      <c r="G24" s="258">
        <f>SUM(G19:G23)</f>
        <v>0</v>
      </c>
      <c r="H24" s="231"/>
      <c r="I24" s="231"/>
      <c r="J24" s="232"/>
      <c r="K24" s="231"/>
    </row>
    <row r="25" spans="1:11" x14ac:dyDescent="0.25">
      <c r="A25" s="221"/>
      <c r="B25" s="233"/>
      <c r="C25" s="259"/>
      <c r="D25" s="260"/>
      <c r="E25" s="259"/>
      <c r="F25" s="260"/>
      <c r="G25" s="261"/>
      <c r="H25" s="234"/>
      <c r="I25" s="234"/>
      <c r="J25" s="234"/>
      <c r="K25" s="234"/>
    </row>
    <row r="26" spans="1:11" x14ac:dyDescent="0.25">
      <c r="A26" s="221"/>
      <c r="B26" s="222" t="s">
        <v>710</v>
      </c>
      <c r="C26" s="265"/>
      <c r="D26" s="266"/>
      <c r="E26" s="267"/>
      <c r="F26" s="268"/>
      <c r="G26" s="269"/>
      <c r="H26" s="234"/>
      <c r="I26" s="234"/>
      <c r="J26" s="234"/>
      <c r="K26" s="234"/>
    </row>
    <row r="27" spans="1:11" x14ac:dyDescent="0.25">
      <c r="A27" s="221" t="s">
        <v>711</v>
      </c>
      <c r="B27" s="226" t="s">
        <v>712</v>
      </c>
      <c r="C27" s="298">
        <v>0</v>
      </c>
      <c r="D27" s="299">
        <v>0</v>
      </c>
      <c r="E27" s="298">
        <v>0</v>
      </c>
      <c r="F27" s="299">
        <v>0</v>
      </c>
      <c r="G27" s="300">
        <v>0</v>
      </c>
      <c r="H27" s="227"/>
      <c r="I27" s="227"/>
      <c r="J27" s="212"/>
      <c r="K27" s="227"/>
    </row>
    <row r="28" spans="1:11" x14ac:dyDescent="0.25">
      <c r="A28" s="221" t="s">
        <v>713</v>
      </c>
      <c r="B28" s="226" t="s">
        <v>714</v>
      </c>
      <c r="C28" s="298">
        <v>0</v>
      </c>
      <c r="D28" s="299">
        <v>0</v>
      </c>
      <c r="E28" s="298">
        <v>0</v>
      </c>
      <c r="F28" s="299">
        <v>0</v>
      </c>
      <c r="G28" s="300">
        <v>0</v>
      </c>
      <c r="H28" s="227"/>
      <c r="I28" s="227"/>
      <c r="J28" s="212"/>
      <c r="K28" s="227"/>
    </row>
    <row r="29" spans="1:11" x14ac:dyDescent="0.25">
      <c r="A29" s="221" t="s">
        <v>715</v>
      </c>
      <c r="B29" s="226" t="s">
        <v>716</v>
      </c>
      <c r="C29" s="298">
        <v>0</v>
      </c>
      <c r="D29" s="299">
        <v>0</v>
      </c>
      <c r="E29" s="298">
        <v>0</v>
      </c>
      <c r="F29" s="299">
        <v>0</v>
      </c>
      <c r="G29" s="300">
        <v>0</v>
      </c>
      <c r="H29" s="227"/>
      <c r="I29" s="227"/>
      <c r="J29" s="212"/>
      <c r="K29" s="227"/>
    </row>
    <row r="30" spans="1:11" x14ac:dyDescent="0.25">
      <c r="A30" s="221" t="s">
        <v>717</v>
      </c>
      <c r="B30" s="226" t="s">
        <v>718</v>
      </c>
      <c r="C30" s="298">
        <v>0</v>
      </c>
      <c r="D30" s="299">
        <v>0</v>
      </c>
      <c r="E30" s="298">
        <v>0</v>
      </c>
      <c r="F30" s="299">
        <v>0</v>
      </c>
      <c r="G30" s="300">
        <v>0</v>
      </c>
      <c r="H30" s="227"/>
      <c r="I30" s="227"/>
      <c r="J30" s="212"/>
      <c r="K30" s="227"/>
    </row>
    <row r="31" spans="1:11" x14ac:dyDescent="0.25">
      <c r="A31" s="221" t="s">
        <v>719</v>
      </c>
      <c r="B31" s="226" t="s">
        <v>720</v>
      </c>
      <c r="C31" s="298">
        <v>0</v>
      </c>
      <c r="D31" s="299">
        <v>0</v>
      </c>
      <c r="E31" s="298">
        <v>0</v>
      </c>
      <c r="F31" s="299">
        <v>0</v>
      </c>
      <c r="G31" s="300">
        <v>0</v>
      </c>
      <c r="H31" s="227"/>
      <c r="I31" s="227"/>
      <c r="J31" s="212"/>
      <c r="K31" s="227"/>
    </row>
    <row r="32" spans="1:11" ht="15.75" thickBot="1" x14ac:dyDescent="0.3">
      <c r="A32" s="235">
        <v>30000</v>
      </c>
      <c r="B32" s="236" t="s">
        <v>721</v>
      </c>
      <c r="C32" s="270">
        <f>SUM(C27:C31)</f>
        <v>0</v>
      </c>
      <c r="D32" s="271">
        <f>SUM(D27:D31)</f>
        <v>0</v>
      </c>
      <c r="E32" s="270">
        <f>SUM(E27:E31)</f>
        <v>0</v>
      </c>
      <c r="F32" s="271">
        <f>SUM(F27:F31)</f>
        <v>0</v>
      </c>
      <c r="G32" s="272">
        <f>SUM(G27:G31)</f>
        <v>0</v>
      </c>
      <c r="H32" s="227"/>
      <c r="I32" s="227"/>
      <c r="J32" s="212"/>
      <c r="K32" s="227"/>
    </row>
    <row r="33" spans="1:11" ht="15.75" thickTop="1" x14ac:dyDescent="0.25">
      <c r="A33" s="221"/>
      <c r="B33" s="226"/>
      <c r="C33" s="267"/>
      <c r="D33" s="266"/>
      <c r="E33" s="267"/>
      <c r="F33" s="268"/>
      <c r="G33" s="269"/>
      <c r="H33" s="234"/>
      <c r="I33" s="234"/>
      <c r="J33" s="234"/>
      <c r="K33" s="234"/>
    </row>
    <row r="34" spans="1:11" x14ac:dyDescent="0.25">
      <c r="A34" s="221"/>
      <c r="B34" s="222" t="s">
        <v>722</v>
      </c>
      <c r="C34" s="265"/>
      <c r="D34" s="266"/>
      <c r="E34" s="267"/>
      <c r="F34" s="268"/>
      <c r="G34" s="269"/>
      <c r="H34" s="234"/>
      <c r="I34" s="234"/>
      <c r="J34" s="234"/>
      <c r="K34" s="234"/>
    </row>
    <row r="35" spans="1:11" x14ac:dyDescent="0.25">
      <c r="A35" s="221" t="s">
        <v>723</v>
      </c>
      <c r="B35" s="226" t="s">
        <v>724</v>
      </c>
      <c r="C35" s="298">
        <v>0</v>
      </c>
      <c r="D35" s="299">
        <v>0</v>
      </c>
      <c r="E35" s="298">
        <v>0</v>
      </c>
      <c r="F35" s="299">
        <v>0</v>
      </c>
      <c r="G35" s="300">
        <v>0</v>
      </c>
      <c r="H35" s="227"/>
      <c r="I35" s="227"/>
      <c r="J35" s="212"/>
      <c r="K35" s="227"/>
    </row>
    <row r="36" spans="1:11" x14ac:dyDescent="0.25">
      <c r="A36" s="221">
        <v>40200</v>
      </c>
      <c r="B36" s="226" t="s">
        <v>725</v>
      </c>
      <c r="C36" s="298">
        <v>0</v>
      </c>
      <c r="D36" s="299">
        <v>0</v>
      </c>
      <c r="E36" s="298">
        <v>0</v>
      </c>
      <c r="F36" s="299">
        <v>0</v>
      </c>
      <c r="G36" s="300">
        <v>0</v>
      </c>
      <c r="H36" s="227"/>
      <c r="I36" s="227"/>
      <c r="J36" s="212"/>
      <c r="K36" s="227"/>
    </row>
    <row r="37" spans="1:11" x14ac:dyDescent="0.25">
      <c r="A37" s="221">
        <v>40300</v>
      </c>
      <c r="B37" s="226" t="s">
        <v>850</v>
      </c>
      <c r="C37" s="298">
        <v>0</v>
      </c>
      <c r="D37" s="299">
        <v>0</v>
      </c>
      <c r="E37" s="298">
        <v>0</v>
      </c>
      <c r="F37" s="299">
        <v>0</v>
      </c>
      <c r="G37" s="300">
        <v>0</v>
      </c>
      <c r="H37" s="227"/>
      <c r="I37" s="227"/>
      <c r="J37" s="212"/>
      <c r="K37" s="227"/>
    </row>
    <row r="38" spans="1:11" x14ac:dyDescent="0.25">
      <c r="A38" s="221">
        <v>40400</v>
      </c>
      <c r="B38" s="226" t="s">
        <v>726</v>
      </c>
      <c r="C38" s="301">
        <v>0</v>
      </c>
      <c r="D38" s="302">
        <v>0</v>
      </c>
      <c r="E38" s="301">
        <v>0</v>
      </c>
      <c r="F38" s="302">
        <v>0</v>
      </c>
      <c r="G38" s="303">
        <v>0</v>
      </c>
      <c r="H38" s="227"/>
      <c r="I38" s="227"/>
      <c r="J38" s="212"/>
      <c r="K38" s="227"/>
    </row>
    <row r="39" spans="1:11" x14ac:dyDescent="0.25">
      <c r="A39" s="221">
        <v>40500</v>
      </c>
      <c r="B39" s="226" t="s">
        <v>727</v>
      </c>
      <c r="C39" s="301">
        <v>0</v>
      </c>
      <c r="D39" s="302">
        <v>0</v>
      </c>
      <c r="E39" s="301">
        <v>0</v>
      </c>
      <c r="F39" s="302">
        <v>0</v>
      </c>
      <c r="G39" s="303">
        <v>0</v>
      </c>
      <c r="H39" s="227"/>
      <c r="I39" s="227"/>
      <c r="J39" s="212"/>
      <c r="K39" s="227"/>
    </row>
    <row r="40" spans="1:11" x14ac:dyDescent="0.25">
      <c r="A40" s="229">
        <v>40000</v>
      </c>
      <c r="B40" s="230" t="s">
        <v>728</v>
      </c>
      <c r="C40" s="256">
        <f>SUM(C35:C39)</f>
        <v>0</v>
      </c>
      <c r="D40" s="257">
        <f>SUM(D35:D39)</f>
        <v>0</v>
      </c>
      <c r="E40" s="256">
        <f>SUM(E35:E39)</f>
        <v>0</v>
      </c>
      <c r="F40" s="257">
        <f>SUM(F35:F39)</f>
        <v>0</v>
      </c>
      <c r="G40" s="258">
        <f>SUM(G35:G39)</f>
        <v>0</v>
      </c>
      <c r="H40" s="227"/>
      <c r="I40" s="227"/>
      <c r="J40" s="212"/>
      <c r="K40" s="227"/>
    </row>
    <row r="41" spans="1:11" x14ac:dyDescent="0.25">
      <c r="A41" s="221"/>
      <c r="B41" s="237"/>
      <c r="C41" s="265"/>
      <c r="D41" s="273"/>
      <c r="E41" s="265"/>
      <c r="F41" s="273"/>
      <c r="G41" s="274"/>
      <c r="H41" s="231"/>
      <c r="I41" s="231"/>
      <c r="J41" s="232"/>
      <c r="K41" s="231"/>
    </row>
    <row r="42" spans="1:11" x14ac:dyDescent="0.25">
      <c r="A42" s="221"/>
      <c r="B42" s="222" t="s">
        <v>729</v>
      </c>
      <c r="C42" s="265"/>
      <c r="D42" s="266"/>
      <c r="E42" s="265"/>
      <c r="F42" s="268"/>
      <c r="G42" s="269"/>
      <c r="H42" s="234"/>
      <c r="I42" s="234"/>
      <c r="J42" s="234"/>
      <c r="K42" s="234"/>
    </row>
    <row r="43" spans="1:11" x14ac:dyDescent="0.25">
      <c r="A43" s="221">
        <v>50100</v>
      </c>
      <c r="B43" s="226" t="s">
        <v>730</v>
      </c>
      <c r="C43" s="298">
        <v>0</v>
      </c>
      <c r="D43" s="299">
        <v>0</v>
      </c>
      <c r="E43" s="298">
        <v>0</v>
      </c>
      <c r="F43" s="299">
        <v>0</v>
      </c>
      <c r="G43" s="300">
        <v>0</v>
      </c>
      <c r="H43" s="227"/>
      <c r="I43" s="227"/>
      <c r="J43" s="212"/>
      <c r="K43" s="227"/>
    </row>
    <row r="44" spans="1:11" x14ac:dyDescent="0.25">
      <c r="A44" s="221">
        <v>50200</v>
      </c>
      <c r="B44" s="226" t="s">
        <v>851</v>
      </c>
      <c r="C44" s="301">
        <v>0</v>
      </c>
      <c r="D44" s="302">
        <v>0</v>
      </c>
      <c r="E44" s="301">
        <v>0</v>
      </c>
      <c r="F44" s="302">
        <v>0</v>
      </c>
      <c r="G44" s="303">
        <v>0</v>
      </c>
      <c r="H44" s="227"/>
      <c r="I44" s="227"/>
      <c r="J44" s="212"/>
      <c r="K44" s="227"/>
    </row>
    <row r="45" spans="1:11" x14ac:dyDescent="0.25">
      <c r="A45" s="221">
        <v>50300</v>
      </c>
      <c r="B45" s="226" t="s">
        <v>852</v>
      </c>
      <c r="C45" s="301">
        <v>0</v>
      </c>
      <c r="D45" s="302">
        <v>0</v>
      </c>
      <c r="E45" s="301">
        <v>0</v>
      </c>
      <c r="F45" s="302">
        <v>0</v>
      </c>
      <c r="G45" s="303">
        <v>0</v>
      </c>
      <c r="H45" s="227"/>
      <c r="I45" s="227"/>
      <c r="J45" s="212"/>
      <c r="K45" s="227"/>
    </row>
    <row r="46" spans="1:11" x14ac:dyDescent="0.25">
      <c r="A46" s="221">
        <v>50400</v>
      </c>
      <c r="B46" s="226" t="s">
        <v>853</v>
      </c>
      <c r="C46" s="301">
        <v>0</v>
      </c>
      <c r="D46" s="302">
        <v>0</v>
      </c>
      <c r="E46" s="301">
        <v>0</v>
      </c>
      <c r="F46" s="302">
        <v>0</v>
      </c>
      <c r="G46" s="303">
        <v>0</v>
      </c>
      <c r="H46" s="227"/>
      <c r="I46" s="227"/>
      <c r="J46" s="212"/>
      <c r="K46" s="227"/>
    </row>
    <row r="47" spans="1:11" ht="12.75" customHeight="1" x14ac:dyDescent="0.25">
      <c r="A47" s="229">
        <v>50000</v>
      </c>
      <c r="B47" s="230" t="s">
        <v>731</v>
      </c>
      <c r="C47" s="256">
        <f>SUM(C43:C46)</f>
        <v>0</v>
      </c>
      <c r="D47" s="257">
        <f>SUM(D43:D46)</f>
        <v>0</v>
      </c>
      <c r="E47" s="256">
        <f>SUM(E43:E46)</f>
        <v>0</v>
      </c>
      <c r="F47" s="257">
        <f>SUM(F43:F46)</f>
        <v>0</v>
      </c>
      <c r="G47" s="258">
        <f>SUM(G43:G46)</f>
        <v>0</v>
      </c>
      <c r="H47" s="231"/>
      <c r="I47" s="231"/>
      <c r="J47" s="232"/>
      <c r="K47" s="231"/>
    </row>
    <row r="48" spans="1:11" x14ac:dyDescent="0.25">
      <c r="A48" s="221"/>
      <c r="B48" s="233"/>
      <c r="C48" s="265"/>
      <c r="D48" s="273"/>
      <c r="E48" s="265"/>
      <c r="F48" s="273"/>
      <c r="G48" s="274"/>
      <c r="H48" s="231"/>
      <c r="I48" s="231"/>
      <c r="J48" s="232"/>
      <c r="K48" s="231"/>
    </row>
    <row r="49" spans="1:11" x14ac:dyDescent="0.25">
      <c r="A49" s="221"/>
      <c r="B49" s="222" t="s">
        <v>732</v>
      </c>
      <c r="C49" s="265"/>
      <c r="D49" s="266"/>
      <c r="E49" s="267"/>
      <c r="F49" s="268"/>
      <c r="G49" s="269"/>
      <c r="H49" s="234"/>
      <c r="I49" s="234"/>
      <c r="J49" s="234"/>
      <c r="K49" s="234"/>
    </row>
    <row r="50" spans="1:11" x14ac:dyDescent="0.25">
      <c r="A50" s="221">
        <v>60100</v>
      </c>
      <c r="B50" s="226" t="s">
        <v>733</v>
      </c>
      <c r="C50" s="298">
        <v>0</v>
      </c>
      <c r="D50" s="299">
        <v>0</v>
      </c>
      <c r="E50" s="298">
        <v>0</v>
      </c>
      <c r="F50" s="299">
        <v>0</v>
      </c>
      <c r="G50" s="300">
        <v>0</v>
      </c>
      <c r="H50" s="227"/>
      <c r="I50" s="227"/>
      <c r="J50" s="212"/>
      <c r="K50" s="227"/>
    </row>
    <row r="51" spans="1:11" x14ac:dyDescent="0.25">
      <c r="A51" s="221">
        <v>60200</v>
      </c>
      <c r="B51" s="226" t="s">
        <v>734</v>
      </c>
      <c r="C51" s="298">
        <v>0</v>
      </c>
      <c r="D51" s="299">
        <v>0</v>
      </c>
      <c r="E51" s="298">
        <v>0</v>
      </c>
      <c r="F51" s="299">
        <v>0</v>
      </c>
      <c r="G51" s="300">
        <v>0</v>
      </c>
      <c r="H51" s="227"/>
      <c r="I51" s="227"/>
      <c r="J51" s="212"/>
      <c r="K51" s="227"/>
    </row>
    <row r="52" spans="1:11" x14ac:dyDescent="0.25">
      <c r="A52" s="221">
        <v>60300</v>
      </c>
      <c r="B52" s="226" t="s">
        <v>735</v>
      </c>
      <c r="C52" s="301">
        <v>0</v>
      </c>
      <c r="D52" s="302">
        <v>0</v>
      </c>
      <c r="E52" s="301">
        <v>0</v>
      </c>
      <c r="F52" s="302">
        <v>0</v>
      </c>
      <c r="G52" s="303">
        <v>0</v>
      </c>
      <c r="H52" s="227"/>
      <c r="I52" s="227"/>
      <c r="J52" s="212"/>
      <c r="K52" s="227"/>
    </row>
    <row r="53" spans="1:11" x14ac:dyDescent="0.25">
      <c r="A53" s="221">
        <v>60400</v>
      </c>
      <c r="B53" s="226" t="s">
        <v>736</v>
      </c>
      <c r="C53" s="301">
        <v>0</v>
      </c>
      <c r="D53" s="302">
        <v>0</v>
      </c>
      <c r="E53" s="301">
        <v>0</v>
      </c>
      <c r="F53" s="302">
        <v>0</v>
      </c>
      <c r="G53" s="303">
        <v>0</v>
      </c>
      <c r="H53" s="227"/>
      <c r="I53" s="227"/>
      <c r="J53" s="212"/>
      <c r="K53" s="227"/>
    </row>
    <row r="54" spans="1:11" ht="12.75" customHeight="1" x14ac:dyDescent="0.25">
      <c r="A54" s="229">
        <v>60000</v>
      </c>
      <c r="B54" s="230" t="s">
        <v>737</v>
      </c>
      <c r="C54" s="256">
        <f>SUM(C50:C53)</f>
        <v>0</v>
      </c>
      <c r="D54" s="257">
        <f>SUM(D50:D53)</f>
        <v>0</v>
      </c>
      <c r="E54" s="256">
        <f>SUM(E50:E53)</f>
        <v>0</v>
      </c>
      <c r="F54" s="257">
        <f>SUM(F50:F53)</f>
        <v>0</v>
      </c>
      <c r="G54" s="258">
        <f>SUM(G50:G53)</f>
        <v>0</v>
      </c>
      <c r="H54" s="231"/>
      <c r="I54" s="231"/>
      <c r="J54" s="232"/>
      <c r="K54" s="231"/>
    </row>
    <row r="55" spans="1:11" x14ac:dyDescent="0.25">
      <c r="A55" s="221"/>
      <c r="B55" s="233"/>
      <c r="C55" s="265"/>
      <c r="D55" s="266"/>
      <c r="E55" s="265"/>
      <c r="F55" s="268"/>
      <c r="G55" s="269"/>
      <c r="H55" s="234"/>
      <c r="I55" s="234"/>
      <c r="J55" s="234"/>
      <c r="K55" s="234"/>
    </row>
    <row r="56" spans="1:11" x14ac:dyDescent="0.25">
      <c r="A56" s="221"/>
      <c r="B56" s="222" t="s">
        <v>738</v>
      </c>
      <c r="C56" s="265"/>
      <c r="D56" s="266"/>
      <c r="E56" s="267"/>
      <c r="F56" s="268"/>
      <c r="G56" s="269"/>
      <c r="H56" s="234"/>
      <c r="I56" s="234"/>
      <c r="J56" s="234"/>
      <c r="K56" s="234"/>
    </row>
    <row r="57" spans="1:11" x14ac:dyDescent="0.25">
      <c r="A57" s="221">
        <v>90100</v>
      </c>
      <c r="B57" s="226" t="s">
        <v>739</v>
      </c>
      <c r="C57" s="301">
        <v>0</v>
      </c>
      <c r="D57" s="302">
        <v>0</v>
      </c>
      <c r="E57" s="301">
        <v>0</v>
      </c>
      <c r="F57" s="302">
        <v>0</v>
      </c>
      <c r="G57" s="303">
        <v>0</v>
      </c>
      <c r="H57" s="227"/>
      <c r="I57" s="227"/>
      <c r="J57" s="212"/>
      <c r="K57" s="227"/>
    </row>
    <row r="58" spans="1:11" x14ac:dyDescent="0.25">
      <c r="A58" s="221">
        <v>90200</v>
      </c>
      <c r="B58" s="226" t="s">
        <v>740</v>
      </c>
      <c r="C58" s="301">
        <v>0</v>
      </c>
      <c r="D58" s="302">
        <v>0</v>
      </c>
      <c r="E58" s="301">
        <v>0</v>
      </c>
      <c r="F58" s="302">
        <v>0</v>
      </c>
      <c r="G58" s="303">
        <v>0</v>
      </c>
      <c r="H58" s="227"/>
      <c r="I58" s="227"/>
      <c r="J58" s="212"/>
      <c r="K58" s="227"/>
    </row>
    <row r="59" spans="1:11" x14ac:dyDescent="0.25">
      <c r="A59" s="229">
        <v>90000</v>
      </c>
      <c r="B59" s="230" t="s">
        <v>741</v>
      </c>
      <c r="C59" s="256">
        <f>SUM(C57:C58)</f>
        <v>0</v>
      </c>
      <c r="D59" s="257">
        <f>SUM(D57:D58)</f>
        <v>0</v>
      </c>
      <c r="E59" s="256">
        <f>SUM(E57:E58)</f>
        <v>0</v>
      </c>
      <c r="F59" s="257">
        <f>SUM(F57:F58)</f>
        <v>0</v>
      </c>
      <c r="G59" s="258">
        <f>SUM(G57:G58)</f>
        <v>0</v>
      </c>
      <c r="H59" s="231"/>
      <c r="I59" s="231"/>
      <c r="J59" s="232"/>
      <c r="K59" s="231"/>
    </row>
    <row r="60" spans="1:11" ht="15.75" thickBot="1" x14ac:dyDescent="0.3">
      <c r="A60" s="238"/>
      <c r="B60" s="239"/>
      <c r="C60" s="275"/>
      <c r="D60" s="276"/>
      <c r="E60" s="275"/>
      <c r="F60" s="276"/>
      <c r="G60" s="277"/>
      <c r="H60" s="231"/>
      <c r="I60" s="231"/>
      <c r="J60" s="232"/>
      <c r="K60" s="231"/>
    </row>
    <row r="61" spans="1:11" ht="16.5" thickTop="1" thickBot="1" x14ac:dyDescent="0.3">
      <c r="A61" s="235"/>
      <c r="B61" s="240" t="s">
        <v>742</v>
      </c>
      <c r="C61" s="270">
        <f>+C59+C54+C47+C40+C32+C24+C16</f>
        <v>0</v>
      </c>
      <c r="D61" s="271">
        <f>+D59+D54+D47+D40+D32+D24+D16</f>
        <v>0</v>
      </c>
      <c r="E61" s="270">
        <f>+E59+E54+E47+E40+E32+E24+E16</f>
        <v>0</v>
      </c>
      <c r="F61" s="271">
        <f>+F59+F54+F47+F40+F32+F24+F16</f>
        <v>0</v>
      </c>
      <c r="G61" s="272">
        <f>+G59+G54+G47+G40+G32+G24+G16</f>
        <v>0</v>
      </c>
    </row>
    <row r="62" spans="1:11" ht="15.75" thickTop="1" x14ac:dyDescent="0.25"/>
  </sheetData>
  <sheetProtection password="D3C7" sheet="1"/>
  <mergeCells count="13">
    <mergeCell ref="H6:Q7"/>
    <mergeCell ref="D6:D7"/>
    <mergeCell ref="E6:E7"/>
    <mergeCell ref="F6:F7"/>
    <mergeCell ref="G6:G7"/>
    <mergeCell ref="A2:G2"/>
    <mergeCell ref="A1:G1"/>
    <mergeCell ref="A3:G3"/>
    <mergeCell ref="A4:G4"/>
    <mergeCell ref="A5:B7"/>
    <mergeCell ref="C5:D5"/>
    <mergeCell ref="E5:F5"/>
    <mergeCell ref="C6:C7"/>
  </mergeCells>
  <printOptions horizontalCentered="1"/>
  <pageMargins left="0.25" right="0.25" top="0.75" bottom="0.75" header="0.3" footer="0.3"/>
  <pageSetup paperSize="9" scale="50" fitToHeight="2"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4"/>
  <sheetViews>
    <sheetView showGridLines="0" zoomScale="110" zoomScaleNormal="110" workbookViewId="0">
      <selection sqref="A1:G1"/>
    </sheetView>
  </sheetViews>
  <sheetFormatPr defaultRowHeight="15" x14ac:dyDescent="0.25"/>
  <cols>
    <col min="1" max="1" width="9.33203125" style="730"/>
    <col min="2" max="2" width="64.83203125" style="730" bestFit="1" customWidth="1"/>
    <col min="3" max="3" width="21.1640625" style="730" customWidth="1"/>
    <col min="4" max="4" width="18.33203125" style="730" customWidth="1"/>
    <col min="5" max="5" width="19.33203125" style="730" customWidth="1"/>
    <col min="6" max="6" width="17.1640625" style="730" customWidth="1"/>
    <col min="7" max="7" width="18" style="730" customWidth="1"/>
    <col min="8" max="8" width="9.33203125" style="730"/>
    <col min="9" max="9" width="62" style="730" bestFit="1" customWidth="1"/>
    <col min="10" max="10" width="22.83203125" style="730" bestFit="1" customWidth="1"/>
    <col min="11" max="16384" width="9.33203125" style="730"/>
  </cols>
  <sheetData>
    <row r="1" spans="1:17" ht="15" customHeight="1" x14ac:dyDescent="0.25">
      <c r="A1" s="1039"/>
      <c r="B1" s="1040"/>
      <c r="C1" s="1040"/>
      <c r="D1" s="1040"/>
      <c r="E1" s="1040"/>
      <c r="F1" s="1040"/>
      <c r="G1" s="1040"/>
    </row>
    <row r="2" spans="1:17" ht="24.95" customHeight="1" x14ac:dyDescent="0.25">
      <c r="A2" s="909" t="s">
        <v>331</v>
      </c>
      <c r="B2" s="910"/>
      <c r="C2" s="910"/>
      <c r="D2" s="910"/>
      <c r="E2" s="988"/>
      <c r="F2" s="989"/>
      <c r="G2" s="990"/>
    </row>
    <row r="3" spans="1:17" ht="15" customHeight="1" x14ac:dyDescent="0.25">
      <c r="A3" s="912" t="s">
        <v>854</v>
      </c>
      <c r="B3" s="913"/>
      <c r="C3" s="913"/>
      <c r="D3" s="913"/>
      <c r="E3" s="942"/>
      <c r="F3" s="991"/>
      <c r="G3" s="991"/>
    </row>
    <row r="4" spans="1:17" ht="42" customHeight="1" thickBot="1" x14ac:dyDescent="0.3">
      <c r="A4" s="1021" t="s">
        <v>744</v>
      </c>
      <c r="B4" s="1021"/>
      <c r="C4" s="1021"/>
      <c r="D4" s="1021"/>
      <c r="E4" s="1021"/>
      <c r="F4" s="1021"/>
      <c r="G4" s="1021"/>
    </row>
    <row r="5" spans="1:17" ht="50.25" customHeight="1" thickTop="1" x14ac:dyDescent="0.25">
      <c r="A5" s="1022" t="s">
        <v>745</v>
      </c>
      <c r="B5" s="1023"/>
      <c r="C5" s="996" t="s">
        <v>686</v>
      </c>
      <c r="D5" s="1029"/>
      <c r="E5" s="996" t="s">
        <v>687</v>
      </c>
      <c r="F5" s="1028"/>
      <c r="G5" s="241" t="s">
        <v>688</v>
      </c>
    </row>
    <row r="6" spans="1:17" ht="15" customHeight="1" x14ac:dyDescent="0.25">
      <c r="A6" s="1024"/>
      <c r="B6" s="1025"/>
      <c r="C6" s="1030" t="s">
        <v>855</v>
      </c>
      <c r="D6" s="1035" t="s">
        <v>746</v>
      </c>
      <c r="E6" s="1030" t="s">
        <v>689</v>
      </c>
      <c r="F6" s="1035" t="s">
        <v>746</v>
      </c>
      <c r="G6" s="1037" t="s">
        <v>746</v>
      </c>
      <c r="H6" s="1032" t="s">
        <v>864</v>
      </c>
      <c r="I6" s="1033"/>
      <c r="J6" s="1033"/>
      <c r="K6" s="1033"/>
      <c r="L6" s="1033"/>
      <c r="M6" s="1033"/>
      <c r="N6" s="1033"/>
      <c r="O6" s="1033"/>
      <c r="P6" s="1033"/>
      <c r="Q6" s="1033"/>
    </row>
    <row r="7" spans="1:17" ht="54" customHeight="1" thickBot="1" x14ac:dyDescent="0.3">
      <c r="A7" s="1026"/>
      <c r="B7" s="1027"/>
      <c r="C7" s="1031"/>
      <c r="D7" s="1036"/>
      <c r="E7" s="1031"/>
      <c r="F7" s="1036"/>
      <c r="G7" s="1038"/>
      <c r="H7" s="1034"/>
      <c r="I7" s="1033"/>
      <c r="J7" s="1033"/>
      <c r="K7" s="1033"/>
      <c r="L7" s="1033"/>
      <c r="M7" s="1033"/>
      <c r="N7" s="1033"/>
      <c r="O7" s="1033"/>
      <c r="P7" s="1033"/>
      <c r="Q7" s="1033"/>
    </row>
    <row r="8" spans="1:17" ht="38.25" customHeight="1" thickTop="1" x14ac:dyDescent="0.25">
      <c r="A8" s="242"/>
      <c r="B8" s="243"/>
      <c r="C8" s="280"/>
      <c r="D8" s="281"/>
      <c r="E8" s="280"/>
      <c r="F8" s="282"/>
      <c r="G8" s="255"/>
      <c r="I8" s="214"/>
    </row>
    <row r="9" spans="1:17" x14ac:dyDescent="0.25">
      <c r="A9" s="244"/>
      <c r="B9" s="245" t="s">
        <v>747</v>
      </c>
      <c r="C9" s="283"/>
      <c r="D9" s="256"/>
      <c r="E9" s="283"/>
      <c r="F9" s="257"/>
      <c r="G9" s="258"/>
    </row>
    <row r="10" spans="1:17" x14ac:dyDescent="0.25">
      <c r="A10" s="246">
        <v>101</v>
      </c>
      <c r="B10" s="247" t="s">
        <v>748</v>
      </c>
      <c r="C10" s="304">
        <v>0</v>
      </c>
      <c r="D10" s="298">
        <v>0</v>
      </c>
      <c r="E10" s="304">
        <v>0</v>
      </c>
      <c r="F10" s="299">
        <v>0</v>
      </c>
      <c r="G10" s="300">
        <v>0</v>
      </c>
    </row>
    <row r="11" spans="1:17" x14ac:dyDescent="0.25">
      <c r="A11" s="246">
        <v>102</v>
      </c>
      <c r="B11" s="247" t="s">
        <v>749</v>
      </c>
      <c r="C11" s="304">
        <v>0</v>
      </c>
      <c r="D11" s="298">
        <v>0</v>
      </c>
      <c r="E11" s="304">
        <v>0</v>
      </c>
      <c r="F11" s="299">
        <v>0</v>
      </c>
      <c r="G11" s="300">
        <v>0</v>
      </c>
    </row>
    <row r="12" spans="1:17" x14ac:dyDescent="0.25">
      <c r="A12" s="246">
        <v>103</v>
      </c>
      <c r="B12" s="247" t="s">
        <v>750</v>
      </c>
      <c r="C12" s="304">
        <v>0</v>
      </c>
      <c r="D12" s="298">
        <v>0</v>
      </c>
      <c r="E12" s="304">
        <v>0</v>
      </c>
      <c r="F12" s="299">
        <v>0</v>
      </c>
      <c r="G12" s="300">
        <v>0</v>
      </c>
    </row>
    <row r="13" spans="1:17" x14ac:dyDescent="0.25">
      <c r="A13" s="246">
        <v>104</v>
      </c>
      <c r="B13" s="247" t="s">
        <v>412</v>
      </c>
      <c r="C13" s="304">
        <v>0</v>
      </c>
      <c r="D13" s="298">
        <v>0</v>
      </c>
      <c r="E13" s="304">
        <v>0</v>
      </c>
      <c r="F13" s="299">
        <v>0</v>
      </c>
      <c r="G13" s="300">
        <v>0</v>
      </c>
    </row>
    <row r="14" spans="1:17" x14ac:dyDescent="0.25">
      <c r="A14" s="246">
        <v>105</v>
      </c>
      <c r="B14" s="247" t="s">
        <v>1044</v>
      </c>
      <c r="C14" s="530">
        <v>0</v>
      </c>
      <c r="D14" s="408">
        <v>0</v>
      </c>
      <c r="E14" s="530">
        <v>0</v>
      </c>
      <c r="F14" s="764">
        <v>0</v>
      </c>
      <c r="G14" s="763">
        <v>0</v>
      </c>
      <c r="H14" s="380" t="s">
        <v>1017</v>
      </c>
    </row>
    <row r="15" spans="1:17" x14ac:dyDescent="0.25">
      <c r="A15" s="246">
        <v>106</v>
      </c>
      <c r="B15" s="247" t="s">
        <v>1043</v>
      </c>
      <c r="C15" s="530">
        <v>0</v>
      </c>
      <c r="D15" s="408">
        <v>0</v>
      </c>
      <c r="E15" s="530">
        <v>0</v>
      </c>
      <c r="F15" s="764">
        <v>0</v>
      </c>
      <c r="G15" s="763">
        <v>0</v>
      </c>
      <c r="H15" s="380" t="s">
        <v>1017</v>
      </c>
    </row>
    <row r="16" spans="1:17" x14ac:dyDescent="0.25">
      <c r="A16" s="246">
        <v>107</v>
      </c>
      <c r="B16" s="247" t="s">
        <v>451</v>
      </c>
      <c r="C16" s="304">
        <v>0</v>
      </c>
      <c r="D16" s="298">
        <v>0</v>
      </c>
      <c r="E16" s="304">
        <v>0</v>
      </c>
      <c r="F16" s="299">
        <v>0</v>
      </c>
      <c r="G16" s="300">
        <v>0</v>
      </c>
    </row>
    <row r="17" spans="1:7" x14ac:dyDescent="0.25">
      <c r="A17" s="246">
        <v>108</v>
      </c>
      <c r="B17" s="247" t="s">
        <v>751</v>
      </c>
      <c r="C17" s="304">
        <v>0</v>
      </c>
      <c r="D17" s="298">
        <v>0</v>
      </c>
      <c r="E17" s="304">
        <v>0</v>
      </c>
      <c r="F17" s="299">
        <v>0</v>
      </c>
      <c r="G17" s="300">
        <v>0</v>
      </c>
    </row>
    <row r="18" spans="1:7" x14ac:dyDescent="0.25">
      <c r="A18" s="246">
        <v>109</v>
      </c>
      <c r="B18" s="247" t="s">
        <v>856</v>
      </c>
      <c r="C18" s="304">
        <v>0</v>
      </c>
      <c r="D18" s="298">
        <v>0</v>
      </c>
      <c r="E18" s="304">
        <v>0</v>
      </c>
      <c r="F18" s="299">
        <v>0</v>
      </c>
      <c r="G18" s="300">
        <v>0</v>
      </c>
    </row>
    <row r="19" spans="1:7" x14ac:dyDescent="0.25">
      <c r="A19" s="246">
        <v>110</v>
      </c>
      <c r="B19" s="247" t="s">
        <v>752</v>
      </c>
      <c r="C19" s="304">
        <v>0</v>
      </c>
      <c r="D19" s="298">
        <v>0</v>
      </c>
      <c r="E19" s="304">
        <v>0</v>
      </c>
      <c r="F19" s="299">
        <v>0</v>
      </c>
      <c r="G19" s="300">
        <v>0</v>
      </c>
    </row>
    <row r="20" spans="1:7" x14ac:dyDescent="0.25">
      <c r="A20" s="248">
        <v>100</v>
      </c>
      <c r="B20" s="245" t="s">
        <v>697</v>
      </c>
      <c r="C20" s="283">
        <f>SUM(C10:C19)</f>
        <v>0</v>
      </c>
      <c r="D20" s="256">
        <f>SUM(D10:D19)</f>
        <v>0</v>
      </c>
      <c r="E20" s="283">
        <f>SUM(E10:E19)</f>
        <v>0</v>
      </c>
      <c r="F20" s="257">
        <f>SUM(F10:F19)</f>
        <v>0</v>
      </c>
      <c r="G20" s="258">
        <f>SUM(G10:G19)</f>
        <v>0</v>
      </c>
    </row>
    <row r="21" spans="1:7" x14ac:dyDescent="0.25">
      <c r="A21" s="246"/>
      <c r="B21" s="247"/>
      <c r="C21" s="284"/>
      <c r="D21" s="253"/>
      <c r="E21" s="284"/>
      <c r="F21" s="254"/>
      <c r="G21" s="255"/>
    </row>
    <row r="22" spans="1:7" x14ac:dyDescent="0.25">
      <c r="A22" s="246"/>
      <c r="B22" s="245" t="s">
        <v>753</v>
      </c>
      <c r="C22" s="283"/>
      <c r="D22" s="256"/>
      <c r="E22" s="283"/>
      <c r="F22" s="257"/>
      <c r="G22" s="258"/>
    </row>
    <row r="23" spans="1:7" x14ac:dyDescent="0.25">
      <c r="A23" s="246">
        <v>201</v>
      </c>
      <c r="B23" s="247" t="s">
        <v>754</v>
      </c>
      <c r="C23" s="304">
        <v>0</v>
      </c>
      <c r="D23" s="298">
        <v>0</v>
      </c>
      <c r="E23" s="304">
        <v>0</v>
      </c>
      <c r="F23" s="299">
        <v>0</v>
      </c>
      <c r="G23" s="300">
        <v>0</v>
      </c>
    </row>
    <row r="24" spans="1:7" x14ac:dyDescent="0.25">
      <c r="A24" s="246">
        <v>202</v>
      </c>
      <c r="B24" s="247" t="s">
        <v>857</v>
      </c>
      <c r="C24" s="304">
        <v>0</v>
      </c>
      <c r="D24" s="298">
        <v>0</v>
      </c>
      <c r="E24" s="304">
        <v>0</v>
      </c>
      <c r="F24" s="299">
        <v>0</v>
      </c>
      <c r="G24" s="300">
        <v>0</v>
      </c>
    </row>
    <row r="25" spans="1:7" x14ac:dyDescent="0.25">
      <c r="A25" s="246">
        <v>203</v>
      </c>
      <c r="B25" s="247" t="s">
        <v>389</v>
      </c>
      <c r="C25" s="304">
        <v>0</v>
      </c>
      <c r="D25" s="298">
        <v>0</v>
      </c>
      <c r="E25" s="304">
        <v>0</v>
      </c>
      <c r="F25" s="299">
        <v>0</v>
      </c>
      <c r="G25" s="300">
        <v>0</v>
      </c>
    </row>
    <row r="26" spans="1:7" x14ac:dyDescent="0.25">
      <c r="A26" s="246">
        <v>204</v>
      </c>
      <c r="B26" s="249" t="s">
        <v>858</v>
      </c>
      <c r="C26" s="304">
        <v>0</v>
      </c>
      <c r="D26" s="298">
        <v>0</v>
      </c>
      <c r="E26" s="304">
        <v>0</v>
      </c>
      <c r="F26" s="299">
        <v>0</v>
      </c>
      <c r="G26" s="300">
        <v>0</v>
      </c>
    </row>
    <row r="27" spans="1:7" x14ac:dyDescent="0.25">
      <c r="A27" s="246">
        <v>205</v>
      </c>
      <c r="B27" s="247" t="s">
        <v>755</v>
      </c>
      <c r="C27" s="304">
        <v>0</v>
      </c>
      <c r="D27" s="298">
        <v>0</v>
      </c>
      <c r="E27" s="304">
        <v>0</v>
      </c>
      <c r="F27" s="299">
        <v>0</v>
      </c>
      <c r="G27" s="300">
        <v>0</v>
      </c>
    </row>
    <row r="28" spans="1:7" x14ac:dyDescent="0.25">
      <c r="A28" s="248">
        <v>200</v>
      </c>
      <c r="B28" s="245" t="s">
        <v>709</v>
      </c>
      <c r="C28" s="283">
        <f>SUM(C23:C27)</f>
        <v>0</v>
      </c>
      <c r="D28" s="256">
        <f>SUM(D23:D27)</f>
        <v>0</v>
      </c>
      <c r="E28" s="283">
        <f>SUM(E23:E27)</f>
        <v>0</v>
      </c>
      <c r="F28" s="257">
        <f>SUM(F23:F27)</f>
        <v>0</v>
      </c>
      <c r="G28" s="258">
        <f>SUM(G23:G27)</f>
        <v>0</v>
      </c>
    </row>
    <row r="29" spans="1:7" x14ac:dyDescent="0.25">
      <c r="A29" s="246"/>
      <c r="B29" s="247"/>
      <c r="C29" s="284"/>
      <c r="D29" s="253"/>
      <c r="E29" s="284"/>
      <c r="F29" s="254"/>
      <c r="G29" s="255"/>
    </row>
    <row r="30" spans="1:7" x14ac:dyDescent="0.25">
      <c r="A30" s="246"/>
      <c r="B30" s="245" t="s">
        <v>756</v>
      </c>
      <c r="C30" s="283"/>
      <c r="D30" s="256"/>
      <c r="E30" s="283"/>
      <c r="F30" s="257"/>
      <c r="G30" s="258"/>
    </row>
    <row r="31" spans="1:7" x14ac:dyDescent="0.25">
      <c r="A31" s="246">
        <v>301</v>
      </c>
      <c r="B31" s="247" t="s">
        <v>757</v>
      </c>
      <c r="C31" s="304">
        <v>0</v>
      </c>
      <c r="D31" s="298">
        <v>0</v>
      </c>
      <c r="E31" s="304">
        <v>0</v>
      </c>
      <c r="F31" s="299">
        <v>0</v>
      </c>
      <c r="G31" s="300">
        <v>0</v>
      </c>
    </row>
    <row r="32" spans="1:7" x14ac:dyDescent="0.25">
      <c r="A32" s="246">
        <v>302</v>
      </c>
      <c r="B32" s="249" t="s">
        <v>859</v>
      </c>
      <c r="C32" s="304">
        <v>0</v>
      </c>
      <c r="D32" s="298">
        <v>0</v>
      </c>
      <c r="E32" s="304">
        <v>0</v>
      </c>
      <c r="F32" s="299">
        <v>0</v>
      </c>
      <c r="G32" s="300">
        <v>0</v>
      </c>
    </row>
    <row r="33" spans="1:7" x14ac:dyDescent="0.25">
      <c r="A33" s="246">
        <v>303</v>
      </c>
      <c r="B33" s="247" t="s">
        <v>860</v>
      </c>
      <c r="C33" s="304">
        <v>0</v>
      </c>
      <c r="D33" s="298">
        <v>0</v>
      </c>
      <c r="E33" s="304">
        <v>0</v>
      </c>
      <c r="F33" s="299">
        <v>0</v>
      </c>
      <c r="G33" s="300">
        <v>0</v>
      </c>
    </row>
    <row r="34" spans="1:7" x14ac:dyDescent="0.25">
      <c r="A34" s="246">
        <v>304</v>
      </c>
      <c r="B34" s="247" t="s">
        <v>758</v>
      </c>
      <c r="C34" s="304">
        <v>0</v>
      </c>
      <c r="D34" s="298">
        <v>0</v>
      </c>
      <c r="E34" s="304">
        <v>0</v>
      </c>
      <c r="F34" s="299">
        <v>0</v>
      </c>
      <c r="G34" s="300">
        <v>0</v>
      </c>
    </row>
    <row r="35" spans="1:7" x14ac:dyDescent="0.25">
      <c r="A35" s="248">
        <v>300</v>
      </c>
      <c r="B35" s="245" t="s">
        <v>721</v>
      </c>
      <c r="C35" s="283">
        <f>SUM(C31:C34)</f>
        <v>0</v>
      </c>
      <c r="D35" s="256">
        <f>SUM(D31:D34)</f>
        <v>0</v>
      </c>
      <c r="E35" s="283">
        <f>SUM(E31:E34)</f>
        <v>0</v>
      </c>
      <c r="F35" s="257">
        <f>SUM(F31:F34)</f>
        <v>0</v>
      </c>
      <c r="G35" s="258">
        <f>SUM(G31:G34)</f>
        <v>0</v>
      </c>
    </row>
    <row r="36" spans="1:7" x14ac:dyDescent="0.25">
      <c r="A36" s="246"/>
      <c r="B36" s="247"/>
      <c r="C36" s="284"/>
      <c r="D36" s="253"/>
      <c r="E36" s="284"/>
      <c r="F36" s="254"/>
      <c r="G36" s="255"/>
    </row>
    <row r="37" spans="1:7" x14ac:dyDescent="0.25">
      <c r="A37" s="246"/>
      <c r="B37" s="245" t="s">
        <v>759</v>
      </c>
      <c r="C37" s="283"/>
      <c r="D37" s="256"/>
      <c r="E37" s="283"/>
      <c r="F37" s="257"/>
      <c r="G37" s="258"/>
    </row>
    <row r="38" spans="1:7" x14ac:dyDescent="0.25">
      <c r="A38" s="246">
        <v>401</v>
      </c>
      <c r="B38" s="247" t="s">
        <v>0</v>
      </c>
      <c r="C38" s="304">
        <v>0</v>
      </c>
      <c r="D38" s="298">
        <v>0</v>
      </c>
      <c r="E38" s="304">
        <v>0</v>
      </c>
      <c r="F38" s="299">
        <v>0</v>
      </c>
      <c r="G38" s="300">
        <v>0</v>
      </c>
    </row>
    <row r="39" spans="1:7" x14ac:dyDescent="0.25">
      <c r="A39" s="246">
        <v>402</v>
      </c>
      <c r="B39" s="247" t="s">
        <v>1</v>
      </c>
      <c r="C39" s="304">
        <v>0</v>
      </c>
      <c r="D39" s="298">
        <v>0</v>
      </c>
      <c r="E39" s="304">
        <v>0</v>
      </c>
      <c r="F39" s="299">
        <v>0</v>
      </c>
      <c r="G39" s="300">
        <v>0</v>
      </c>
    </row>
    <row r="40" spans="1:7" x14ac:dyDescent="0.25">
      <c r="A40" s="246">
        <v>403</v>
      </c>
      <c r="B40" s="247" t="s">
        <v>2</v>
      </c>
      <c r="C40" s="304">
        <v>0</v>
      </c>
      <c r="D40" s="298">
        <v>0</v>
      </c>
      <c r="E40" s="304">
        <v>0</v>
      </c>
      <c r="F40" s="299">
        <v>0</v>
      </c>
      <c r="G40" s="300">
        <v>0</v>
      </c>
    </row>
    <row r="41" spans="1:7" x14ac:dyDescent="0.25">
      <c r="A41" s="246">
        <v>404</v>
      </c>
      <c r="B41" s="247" t="s">
        <v>3</v>
      </c>
      <c r="C41" s="304">
        <v>0</v>
      </c>
      <c r="D41" s="298">
        <v>0</v>
      </c>
      <c r="E41" s="304">
        <v>0</v>
      </c>
      <c r="F41" s="299">
        <v>0</v>
      </c>
      <c r="G41" s="300">
        <v>0</v>
      </c>
    </row>
    <row r="42" spans="1:7" x14ac:dyDescent="0.25">
      <c r="A42" s="248">
        <v>400</v>
      </c>
      <c r="B42" s="245" t="s">
        <v>728</v>
      </c>
      <c r="C42" s="283">
        <f>SUM(C38:C41)</f>
        <v>0</v>
      </c>
      <c r="D42" s="256">
        <f>SUM(D38:D41)</f>
        <v>0</v>
      </c>
      <c r="E42" s="283">
        <f>SUM(E38:E41)</f>
        <v>0</v>
      </c>
      <c r="F42" s="257">
        <f>SUM(F38:F41)</f>
        <v>0</v>
      </c>
      <c r="G42" s="258">
        <f>SUM(G38:G41)</f>
        <v>0</v>
      </c>
    </row>
    <row r="43" spans="1:7" x14ac:dyDescent="0.25">
      <c r="A43" s="246"/>
      <c r="B43" s="247"/>
      <c r="C43" s="284"/>
      <c r="D43" s="253"/>
      <c r="E43" s="284"/>
      <c r="F43" s="254"/>
      <c r="G43" s="255"/>
    </row>
    <row r="44" spans="1:7" ht="30" x14ac:dyDescent="0.25">
      <c r="A44" s="246"/>
      <c r="B44" s="250" t="s">
        <v>861</v>
      </c>
      <c r="C44" s="283"/>
      <c r="D44" s="256"/>
      <c r="E44" s="283"/>
      <c r="F44" s="257"/>
      <c r="G44" s="258"/>
    </row>
    <row r="45" spans="1:7" x14ac:dyDescent="0.25">
      <c r="A45" s="246">
        <v>501</v>
      </c>
      <c r="B45" s="247" t="s">
        <v>862</v>
      </c>
      <c r="C45" s="304">
        <v>0</v>
      </c>
      <c r="D45" s="298">
        <v>0</v>
      </c>
      <c r="E45" s="304">
        <v>0</v>
      </c>
      <c r="F45" s="299">
        <v>0</v>
      </c>
      <c r="G45" s="300">
        <v>0</v>
      </c>
    </row>
    <row r="46" spans="1:7" x14ac:dyDescent="0.25">
      <c r="A46" s="248">
        <v>500</v>
      </c>
      <c r="B46" s="245" t="s">
        <v>731</v>
      </c>
      <c r="C46" s="283">
        <f>SUM(C45:C45)</f>
        <v>0</v>
      </c>
      <c r="D46" s="256">
        <f>SUM(D45:D45)</f>
        <v>0</v>
      </c>
      <c r="E46" s="283">
        <f>SUM(E45:E45)</f>
        <v>0</v>
      </c>
      <c r="F46" s="257">
        <f>SUM(F45:F45)</f>
        <v>0</v>
      </c>
      <c r="G46" s="258">
        <f>SUM(G45:G45)</f>
        <v>0</v>
      </c>
    </row>
    <row r="47" spans="1:7" x14ac:dyDescent="0.25">
      <c r="A47" s="246"/>
      <c r="B47" s="247"/>
      <c r="C47" s="284"/>
      <c r="D47" s="253"/>
      <c r="E47" s="284"/>
      <c r="F47" s="254"/>
      <c r="G47" s="255"/>
    </row>
    <row r="48" spans="1:7" x14ac:dyDescent="0.25">
      <c r="A48" s="246"/>
      <c r="B48" s="245" t="s">
        <v>4</v>
      </c>
      <c r="C48" s="283"/>
      <c r="D48" s="256"/>
      <c r="E48" s="283"/>
      <c r="F48" s="257"/>
      <c r="G48" s="258"/>
    </row>
    <row r="49" spans="1:7" x14ac:dyDescent="0.25">
      <c r="A49" s="246">
        <v>701</v>
      </c>
      <c r="B49" s="247" t="s">
        <v>5</v>
      </c>
      <c r="C49" s="304">
        <v>0</v>
      </c>
      <c r="D49" s="298">
        <v>0</v>
      </c>
      <c r="E49" s="304">
        <v>0</v>
      </c>
      <c r="F49" s="299">
        <v>0</v>
      </c>
      <c r="G49" s="300">
        <v>0</v>
      </c>
    </row>
    <row r="50" spans="1:7" x14ac:dyDescent="0.25">
      <c r="A50" s="246">
        <v>702</v>
      </c>
      <c r="B50" s="247" t="s">
        <v>6</v>
      </c>
      <c r="C50" s="304">
        <v>0</v>
      </c>
      <c r="D50" s="298">
        <v>0</v>
      </c>
      <c r="E50" s="304">
        <v>0</v>
      </c>
      <c r="F50" s="299">
        <v>0</v>
      </c>
      <c r="G50" s="300">
        <v>0</v>
      </c>
    </row>
    <row r="51" spans="1:7" x14ac:dyDescent="0.25">
      <c r="A51" s="248">
        <v>700</v>
      </c>
      <c r="B51" s="245" t="s">
        <v>7</v>
      </c>
      <c r="C51" s="283">
        <f>SUM(C49:C50)</f>
        <v>0</v>
      </c>
      <c r="D51" s="256">
        <f>SUM(D49:D50)</f>
        <v>0</v>
      </c>
      <c r="E51" s="283">
        <f>SUM(E49:E50)</f>
        <v>0</v>
      </c>
      <c r="F51" s="257">
        <f>SUM(F49:F50)</f>
        <v>0</v>
      </c>
      <c r="G51" s="258">
        <f>SUM(G49:G50)</f>
        <v>0</v>
      </c>
    </row>
    <row r="52" spans="1:7" ht="15.75" thickBot="1" x14ac:dyDescent="0.3">
      <c r="A52" s="251"/>
      <c r="B52" s="252"/>
      <c r="C52" s="285"/>
      <c r="D52" s="270"/>
      <c r="E52" s="285"/>
      <c r="F52" s="271"/>
      <c r="G52" s="272"/>
    </row>
    <row r="53" spans="1:7" ht="16.5" thickTop="1" thickBot="1" x14ac:dyDescent="0.3">
      <c r="A53" s="278"/>
      <c r="B53" s="279" t="s">
        <v>8</v>
      </c>
      <c r="C53" s="286">
        <f>+C51+C42+C46+C35+C28+C20</f>
        <v>0</v>
      </c>
      <c r="D53" s="287">
        <f>+D51+D42+D46+D35+D28+D20</f>
        <v>0</v>
      </c>
      <c r="E53" s="286">
        <f>+E51+E42+E46+E35+E28+E20</f>
        <v>0</v>
      </c>
      <c r="F53" s="288">
        <f>+F51+F42+F46+F35+F28+F20</f>
        <v>0</v>
      </c>
      <c r="G53" s="289">
        <f>+G51+G42+G46+G35+G28+G20</f>
        <v>0</v>
      </c>
    </row>
    <row r="54" spans="1:7" ht="15.75" thickTop="1" x14ac:dyDescent="0.25"/>
  </sheetData>
  <sheetProtection password="D3C7" sheet="1"/>
  <mergeCells count="13">
    <mergeCell ref="H6:Q7"/>
    <mergeCell ref="D6:D7"/>
    <mergeCell ref="E6:E7"/>
    <mergeCell ref="F6:F7"/>
    <mergeCell ref="G6:G7"/>
    <mergeCell ref="A1:G1"/>
    <mergeCell ref="A2:G2"/>
    <mergeCell ref="A3:G3"/>
    <mergeCell ref="A4:G4"/>
    <mergeCell ref="A5:B7"/>
    <mergeCell ref="C5:D5"/>
    <mergeCell ref="E5:F5"/>
    <mergeCell ref="C6:C7"/>
  </mergeCells>
  <printOptions horizontalCentered="1"/>
  <pageMargins left="0.25" right="0.25" top="0.75" bottom="0.75" header="0.3" footer="0.3"/>
  <pageSetup paperSize="9" scale="65"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W33"/>
  <sheetViews>
    <sheetView showGridLines="0" zoomScale="70" zoomScaleNormal="70" zoomScaleSheetLayoutView="100" workbookViewId="0">
      <selection sqref="A1:AD1"/>
    </sheetView>
  </sheetViews>
  <sheetFormatPr defaultColWidth="8.83203125" defaultRowHeight="12.75" x14ac:dyDescent="0.2"/>
  <cols>
    <col min="1" max="1" width="17.33203125" style="305" bestFit="1" customWidth="1"/>
    <col min="2" max="2" width="69.83203125" style="306" customWidth="1"/>
    <col min="3" max="3" width="11.5" style="305" customWidth="1"/>
    <col min="4" max="4" width="17" style="305" customWidth="1"/>
    <col min="5" max="5" width="8.5" style="305" customWidth="1"/>
    <col min="6" max="6" width="8.83203125" style="305" customWidth="1"/>
    <col min="7" max="7" width="15.6640625" style="305" customWidth="1"/>
    <col min="8" max="8" width="11.33203125" style="305" customWidth="1"/>
    <col min="9" max="9" width="12.33203125" style="305" customWidth="1"/>
    <col min="10" max="10" width="13.5" style="305" customWidth="1"/>
    <col min="11" max="11" width="12.1640625" style="305" customWidth="1"/>
    <col min="12" max="12" width="11.1640625" style="305" customWidth="1"/>
    <col min="13" max="13" width="11.5" style="305" customWidth="1"/>
    <col min="14" max="14" width="7.6640625" style="305" customWidth="1"/>
    <col min="15" max="16" width="8.83203125" style="305" customWidth="1"/>
    <col min="17" max="17" width="14.6640625" style="305" customWidth="1"/>
    <col min="18" max="18" width="9.5" style="329" customWidth="1"/>
    <col min="19" max="19" width="13.1640625" style="305" customWidth="1"/>
    <col min="20" max="20" width="8.83203125" style="329" customWidth="1"/>
    <col min="21" max="21" width="16.1640625" style="305" customWidth="1"/>
    <col min="22" max="22" width="8.83203125" style="329" customWidth="1"/>
    <col min="23" max="23" width="15.5" style="305" customWidth="1"/>
    <col min="24" max="24" width="10.5" style="305" customWidth="1"/>
    <col min="25" max="25" width="7.1640625" style="305" customWidth="1"/>
    <col min="26" max="26" width="7.5" style="305" customWidth="1"/>
    <col min="27" max="27" width="8.83203125" style="329" customWidth="1"/>
    <col min="28" max="28" width="11.6640625" style="305" customWidth="1"/>
    <col min="29" max="30" width="8.83203125" style="329"/>
    <col min="31" max="16384" width="8.83203125" style="305"/>
  </cols>
  <sheetData>
    <row r="1" spans="1:49" ht="15" customHeight="1" x14ac:dyDescent="0.2">
      <c r="A1" s="1041"/>
      <c r="B1" s="926"/>
      <c r="C1" s="926"/>
      <c r="D1" s="926"/>
      <c r="E1" s="926"/>
      <c r="F1" s="926"/>
      <c r="G1" s="926"/>
      <c r="H1" s="926"/>
      <c r="I1" s="926"/>
      <c r="J1" s="926"/>
      <c r="K1" s="926"/>
      <c r="L1" s="926"/>
      <c r="M1" s="926"/>
      <c r="N1" s="926"/>
      <c r="O1" s="926"/>
      <c r="P1" s="926"/>
      <c r="Q1" s="926"/>
      <c r="R1" s="926"/>
      <c r="S1" s="926"/>
      <c r="T1" s="926"/>
      <c r="U1" s="926"/>
      <c r="V1" s="926"/>
      <c r="W1" s="926"/>
      <c r="X1" s="926"/>
      <c r="Y1" s="926"/>
      <c r="Z1" s="926"/>
      <c r="AA1" s="926"/>
      <c r="AB1" s="926"/>
      <c r="AC1" s="926"/>
      <c r="AD1" s="926"/>
    </row>
    <row r="2" spans="1:49" ht="24.95" customHeight="1" x14ac:dyDescent="0.2">
      <c r="A2" s="909" t="s">
        <v>331</v>
      </c>
      <c r="B2" s="910"/>
      <c r="C2" s="910"/>
      <c r="D2" s="910"/>
      <c r="E2" s="988"/>
      <c r="F2" s="989"/>
      <c r="G2" s="989"/>
      <c r="H2" s="989"/>
      <c r="I2" s="989"/>
      <c r="J2" s="989"/>
      <c r="K2" s="989"/>
      <c r="L2" s="989"/>
      <c r="M2" s="989"/>
      <c r="N2" s="989"/>
      <c r="O2" s="989"/>
      <c r="P2" s="989"/>
      <c r="Q2" s="989"/>
      <c r="R2" s="989"/>
      <c r="S2" s="989"/>
      <c r="T2" s="989"/>
      <c r="U2" s="989"/>
      <c r="V2" s="989"/>
      <c r="W2" s="989"/>
      <c r="X2" s="989"/>
      <c r="Y2" s="989"/>
      <c r="Z2" s="989"/>
      <c r="AA2" s="989"/>
      <c r="AB2" s="989"/>
      <c r="AC2" s="989"/>
      <c r="AD2" s="990"/>
    </row>
    <row r="3" spans="1:49" ht="15" customHeight="1" x14ac:dyDescent="0.2">
      <c r="A3" s="912" t="s">
        <v>878</v>
      </c>
      <c r="B3" s="913"/>
      <c r="C3" s="913"/>
      <c r="D3" s="913"/>
      <c r="E3" s="942"/>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307"/>
      <c r="AF3" s="307"/>
      <c r="AG3" s="307"/>
      <c r="AH3" s="307"/>
      <c r="AI3" s="307"/>
      <c r="AJ3" s="307"/>
      <c r="AK3" s="307"/>
      <c r="AL3" s="307"/>
      <c r="AM3" s="307"/>
      <c r="AN3" s="307"/>
      <c r="AO3" s="307"/>
      <c r="AP3" s="307"/>
      <c r="AQ3" s="307"/>
      <c r="AR3" s="307"/>
      <c r="AS3" s="307"/>
      <c r="AT3" s="307"/>
      <c r="AU3" s="307"/>
      <c r="AV3" s="307"/>
      <c r="AW3" s="307"/>
    </row>
    <row r="4" spans="1:49" ht="21" customHeight="1" thickBot="1" x14ac:dyDescent="0.25">
      <c r="A4" s="1042" t="s">
        <v>881</v>
      </c>
      <c r="B4" s="1042"/>
      <c r="C4" s="1042"/>
      <c r="D4" s="1042"/>
      <c r="E4" s="1042"/>
      <c r="F4" s="1042"/>
      <c r="G4" s="1042"/>
      <c r="H4" s="1043"/>
      <c r="I4" s="1043"/>
      <c r="J4" s="1043"/>
      <c r="K4" s="1043"/>
      <c r="L4" s="1043"/>
      <c r="M4" s="1043"/>
      <c r="N4" s="1043"/>
      <c r="O4" s="1043"/>
      <c r="P4" s="1043"/>
      <c r="Q4" s="1043"/>
      <c r="R4" s="1043"/>
      <c r="S4" s="1043"/>
      <c r="T4" s="1043"/>
      <c r="U4" s="1043"/>
      <c r="V4" s="1043"/>
      <c r="W4" s="1043"/>
      <c r="X4" s="1043"/>
      <c r="Y4" s="1043"/>
      <c r="Z4" s="1043"/>
      <c r="AA4" s="1043"/>
      <c r="AB4" s="1043"/>
      <c r="AC4" s="1043"/>
      <c r="AD4" s="1043"/>
    </row>
    <row r="5" spans="1:49" s="308" customFormat="1" ht="56.25" customHeight="1" thickBot="1" x14ac:dyDescent="0.25">
      <c r="A5" s="1049" t="s">
        <v>9</v>
      </c>
      <c r="B5" s="1050"/>
      <c r="C5" s="1065" t="s">
        <v>10</v>
      </c>
      <c r="D5" s="1066"/>
      <c r="E5" s="1066"/>
      <c r="F5" s="1066"/>
      <c r="G5" s="1066"/>
      <c r="H5" s="1066"/>
      <c r="I5" s="1066"/>
      <c r="J5" s="1066"/>
      <c r="K5" s="1066"/>
      <c r="L5" s="1066"/>
      <c r="M5" s="1066"/>
      <c r="N5" s="1066"/>
      <c r="O5" s="1066"/>
      <c r="P5" s="1066"/>
      <c r="Q5" s="1066"/>
      <c r="R5" s="1067"/>
      <c r="S5" s="1047" t="s">
        <v>11</v>
      </c>
      <c r="T5" s="1048"/>
      <c r="U5" s="1047" t="s">
        <v>12</v>
      </c>
      <c r="V5" s="1048"/>
      <c r="W5" s="1047" t="s">
        <v>13</v>
      </c>
      <c r="X5" s="1057"/>
      <c r="Y5" s="1057"/>
      <c r="Z5" s="1057"/>
      <c r="AA5" s="1048"/>
      <c r="AB5" s="1047" t="s">
        <v>14</v>
      </c>
      <c r="AC5" s="1064"/>
      <c r="AD5" s="1044" t="s">
        <v>15</v>
      </c>
    </row>
    <row r="6" spans="1:49" ht="53.25" customHeight="1" thickBot="1" x14ac:dyDescent="0.35">
      <c r="A6" s="1051"/>
      <c r="B6" s="1052"/>
      <c r="C6" s="1059" t="s">
        <v>16</v>
      </c>
      <c r="D6" s="1063"/>
      <c r="E6" s="1058" t="s">
        <v>17</v>
      </c>
      <c r="F6" s="1059"/>
      <c r="G6" s="1059"/>
      <c r="H6" s="1060"/>
      <c r="I6" s="309" t="s">
        <v>18</v>
      </c>
      <c r="J6" s="784" t="s">
        <v>415</v>
      </c>
      <c r="K6" s="1055" t="s">
        <v>417</v>
      </c>
      <c r="L6" s="1070"/>
      <c r="M6" s="1070"/>
      <c r="N6" s="1056"/>
      <c r="O6" s="1055" t="s">
        <v>879</v>
      </c>
      <c r="P6" s="1056"/>
      <c r="Q6" s="785" t="s">
        <v>434</v>
      </c>
      <c r="R6" s="1061" t="s">
        <v>19</v>
      </c>
      <c r="S6" s="310" t="s">
        <v>448</v>
      </c>
      <c r="T6" s="1061" t="s">
        <v>20</v>
      </c>
      <c r="U6" s="309" t="s">
        <v>458</v>
      </c>
      <c r="V6" s="1061" t="s">
        <v>21</v>
      </c>
      <c r="W6" s="1055" t="s">
        <v>471</v>
      </c>
      <c r="X6" s="1068"/>
      <c r="Y6" s="1068"/>
      <c r="Z6" s="1069"/>
      <c r="AA6" s="1061" t="s">
        <v>22</v>
      </c>
      <c r="AB6" s="310" t="s">
        <v>23</v>
      </c>
      <c r="AC6" s="1061" t="s">
        <v>24</v>
      </c>
      <c r="AD6" s="1045"/>
    </row>
    <row r="7" spans="1:49" s="319" customFormat="1" ht="183" customHeight="1" thickBot="1" x14ac:dyDescent="0.25">
      <c r="A7" s="1053"/>
      <c r="B7" s="1054"/>
      <c r="C7" s="311" t="s">
        <v>25</v>
      </c>
      <c r="D7" s="312" t="s">
        <v>428</v>
      </c>
      <c r="E7" s="313" t="s">
        <v>26</v>
      </c>
      <c r="F7" s="314" t="s">
        <v>412</v>
      </c>
      <c r="G7" s="314" t="s">
        <v>27</v>
      </c>
      <c r="H7" s="314" t="s">
        <v>414</v>
      </c>
      <c r="I7" s="315" t="s">
        <v>28</v>
      </c>
      <c r="J7" s="316" t="s">
        <v>415</v>
      </c>
      <c r="K7" s="313" t="s">
        <v>29</v>
      </c>
      <c r="L7" s="314" t="s">
        <v>30</v>
      </c>
      <c r="M7" s="314" t="s">
        <v>424</v>
      </c>
      <c r="N7" s="312" t="s">
        <v>426</v>
      </c>
      <c r="O7" s="313" t="s">
        <v>31</v>
      </c>
      <c r="P7" s="312" t="s">
        <v>432</v>
      </c>
      <c r="Q7" s="317" t="s">
        <v>434</v>
      </c>
      <c r="R7" s="1062"/>
      <c r="S7" s="315" t="s">
        <v>449</v>
      </c>
      <c r="T7" s="1062"/>
      <c r="U7" s="318" t="s">
        <v>458</v>
      </c>
      <c r="V7" s="1062"/>
      <c r="W7" s="313" t="s">
        <v>474</v>
      </c>
      <c r="X7" s="314" t="s">
        <v>476</v>
      </c>
      <c r="Y7" s="314" t="s">
        <v>473</v>
      </c>
      <c r="Z7" s="312" t="s">
        <v>32</v>
      </c>
      <c r="AA7" s="1062"/>
      <c r="AB7" s="315" t="s">
        <v>23</v>
      </c>
      <c r="AC7" s="1062"/>
      <c r="AD7" s="1046"/>
    </row>
    <row r="8" spans="1:49" ht="80.099999999999994" customHeight="1" x14ac:dyDescent="0.3">
      <c r="A8" s="320" t="s">
        <v>33</v>
      </c>
      <c r="B8" s="321" t="s">
        <v>880</v>
      </c>
      <c r="C8" s="330">
        <v>0</v>
      </c>
      <c r="D8" s="331">
        <v>0</v>
      </c>
      <c r="E8" s="332">
        <v>0</v>
      </c>
      <c r="F8" s="333">
        <v>0</v>
      </c>
      <c r="G8" s="333">
        <v>0</v>
      </c>
      <c r="H8" s="334">
        <v>0</v>
      </c>
      <c r="I8" s="335">
        <v>0</v>
      </c>
      <c r="J8" s="336">
        <v>0</v>
      </c>
      <c r="K8" s="332">
        <v>0</v>
      </c>
      <c r="L8" s="333">
        <v>0</v>
      </c>
      <c r="M8" s="333">
        <v>0</v>
      </c>
      <c r="N8" s="331">
        <v>0</v>
      </c>
      <c r="O8" s="332">
        <v>0</v>
      </c>
      <c r="P8" s="331">
        <v>0</v>
      </c>
      <c r="Q8" s="336">
        <v>0</v>
      </c>
      <c r="R8" s="350">
        <f t="shared" ref="R8:R30" si="0">+SUM(C8:Q8)</f>
        <v>0</v>
      </c>
      <c r="S8" s="335">
        <v>0</v>
      </c>
      <c r="T8" s="350">
        <f t="shared" ref="T8:T30" si="1">+S8</f>
        <v>0</v>
      </c>
      <c r="U8" s="335">
        <v>0</v>
      </c>
      <c r="V8" s="350">
        <f t="shared" ref="V8:V30" si="2">+U8</f>
        <v>0</v>
      </c>
      <c r="W8" s="335">
        <v>0</v>
      </c>
      <c r="X8" s="335">
        <v>0</v>
      </c>
      <c r="Y8" s="335">
        <v>0</v>
      </c>
      <c r="Z8" s="335">
        <v>0</v>
      </c>
      <c r="AA8" s="350">
        <f t="shared" ref="AA8:AA30" si="3">+SUM(W8:Z8)</f>
        <v>0</v>
      </c>
      <c r="AB8" s="335">
        <v>0</v>
      </c>
      <c r="AC8" s="350">
        <f t="shared" ref="AC8:AC30" si="4">+AB8</f>
        <v>0</v>
      </c>
      <c r="AD8" s="355">
        <f t="shared" ref="AD8:AD30" si="5">+AC8+AA8+V8+T8+R8</f>
        <v>0</v>
      </c>
    </row>
    <row r="9" spans="1:49" ht="80.099999999999994" customHeight="1" x14ac:dyDescent="0.3">
      <c r="A9" s="322" t="s">
        <v>34</v>
      </c>
      <c r="B9" s="323" t="s">
        <v>35</v>
      </c>
      <c r="C9" s="337">
        <v>0</v>
      </c>
      <c r="D9" s="338">
        <v>0</v>
      </c>
      <c r="E9" s="337">
        <v>0</v>
      </c>
      <c r="F9" s="339">
        <v>0</v>
      </c>
      <c r="G9" s="339">
        <v>0</v>
      </c>
      <c r="H9" s="340">
        <v>0</v>
      </c>
      <c r="I9" s="341">
        <v>0</v>
      </c>
      <c r="J9" s="342">
        <v>0</v>
      </c>
      <c r="K9" s="337">
        <v>0</v>
      </c>
      <c r="L9" s="339">
        <v>0</v>
      </c>
      <c r="M9" s="339">
        <v>0</v>
      </c>
      <c r="N9" s="338">
        <v>0</v>
      </c>
      <c r="O9" s="337">
        <v>0</v>
      </c>
      <c r="P9" s="338">
        <v>0</v>
      </c>
      <c r="Q9" s="342">
        <v>0</v>
      </c>
      <c r="R9" s="351">
        <f t="shared" si="0"/>
        <v>0</v>
      </c>
      <c r="S9" s="341">
        <v>0</v>
      </c>
      <c r="T9" s="351">
        <f t="shared" si="1"/>
        <v>0</v>
      </c>
      <c r="U9" s="341">
        <v>0</v>
      </c>
      <c r="V9" s="353">
        <f t="shared" si="2"/>
        <v>0</v>
      </c>
      <c r="W9" s="341">
        <v>0</v>
      </c>
      <c r="X9" s="341">
        <v>0</v>
      </c>
      <c r="Y9" s="341">
        <v>0</v>
      </c>
      <c r="Z9" s="341">
        <v>0</v>
      </c>
      <c r="AA9" s="353">
        <f t="shared" si="3"/>
        <v>0</v>
      </c>
      <c r="AB9" s="341">
        <v>0</v>
      </c>
      <c r="AC9" s="353">
        <f t="shared" si="4"/>
        <v>0</v>
      </c>
      <c r="AD9" s="356">
        <f t="shared" si="5"/>
        <v>0</v>
      </c>
    </row>
    <row r="10" spans="1:49" ht="80.099999999999994" customHeight="1" x14ac:dyDescent="0.3">
      <c r="A10" s="322" t="s">
        <v>36</v>
      </c>
      <c r="B10" s="324" t="s">
        <v>37</v>
      </c>
      <c r="C10" s="337">
        <v>0</v>
      </c>
      <c r="D10" s="338">
        <v>0</v>
      </c>
      <c r="E10" s="337">
        <v>0</v>
      </c>
      <c r="F10" s="339">
        <v>0</v>
      </c>
      <c r="G10" s="339">
        <v>0</v>
      </c>
      <c r="H10" s="340">
        <v>0</v>
      </c>
      <c r="I10" s="341">
        <v>0</v>
      </c>
      <c r="J10" s="342">
        <v>0</v>
      </c>
      <c r="K10" s="337">
        <v>0</v>
      </c>
      <c r="L10" s="339">
        <v>0</v>
      </c>
      <c r="M10" s="339">
        <v>0</v>
      </c>
      <c r="N10" s="338">
        <v>0</v>
      </c>
      <c r="O10" s="337">
        <v>0</v>
      </c>
      <c r="P10" s="338">
        <v>0</v>
      </c>
      <c r="Q10" s="342">
        <v>0</v>
      </c>
      <c r="R10" s="351">
        <f t="shared" si="0"/>
        <v>0</v>
      </c>
      <c r="S10" s="341">
        <v>0</v>
      </c>
      <c r="T10" s="351">
        <f t="shared" si="1"/>
        <v>0</v>
      </c>
      <c r="U10" s="341">
        <v>0</v>
      </c>
      <c r="V10" s="353">
        <f t="shared" si="2"/>
        <v>0</v>
      </c>
      <c r="W10" s="341">
        <v>0</v>
      </c>
      <c r="X10" s="341">
        <v>0</v>
      </c>
      <c r="Y10" s="341">
        <v>0</v>
      </c>
      <c r="Z10" s="341">
        <v>0</v>
      </c>
      <c r="AA10" s="353">
        <f t="shared" si="3"/>
        <v>0</v>
      </c>
      <c r="AB10" s="341">
        <v>0</v>
      </c>
      <c r="AC10" s="353">
        <f t="shared" si="4"/>
        <v>0</v>
      </c>
      <c r="AD10" s="356">
        <f t="shared" si="5"/>
        <v>0</v>
      </c>
    </row>
    <row r="11" spans="1:49" ht="80.099999999999994" customHeight="1" x14ac:dyDescent="0.3">
      <c r="A11" s="322" t="s">
        <v>38</v>
      </c>
      <c r="B11" s="324" t="s">
        <v>39</v>
      </c>
      <c r="C11" s="337">
        <v>0</v>
      </c>
      <c r="D11" s="338">
        <v>0</v>
      </c>
      <c r="E11" s="337">
        <v>0</v>
      </c>
      <c r="F11" s="339">
        <v>0</v>
      </c>
      <c r="G11" s="339">
        <v>0</v>
      </c>
      <c r="H11" s="340">
        <v>0</v>
      </c>
      <c r="I11" s="341">
        <v>0</v>
      </c>
      <c r="J11" s="342">
        <v>0</v>
      </c>
      <c r="K11" s="337">
        <v>0</v>
      </c>
      <c r="L11" s="339">
        <v>0</v>
      </c>
      <c r="M11" s="339">
        <v>0</v>
      </c>
      <c r="N11" s="338">
        <v>0</v>
      </c>
      <c r="O11" s="337">
        <v>0</v>
      </c>
      <c r="P11" s="338">
        <v>0</v>
      </c>
      <c r="Q11" s="342">
        <v>0</v>
      </c>
      <c r="R11" s="351">
        <f t="shared" si="0"/>
        <v>0</v>
      </c>
      <c r="S11" s="341">
        <v>0</v>
      </c>
      <c r="T11" s="351">
        <f t="shared" si="1"/>
        <v>0</v>
      </c>
      <c r="U11" s="341">
        <v>0</v>
      </c>
      <c r="V11" s="353">
        <f t="shared" si="2"/>
        <v>0</v>
      </c>
      <c r="W11" s="341">
        <v>0</v>
      </c>
      <c r="X11" s="341">
        <v>0</v>
      </c>
      <c r="Y11" s="341">
        <v>0</v>
      </c>
      <c r="Z11" s="341">
        <v>0</v>
      </c>
      <c r="AA11" s="353">
        <f t="shared" si="3"/>
        <v>0</v>
      </c>
      <c r="AB11" s="341">
        <v>0</v>
      </c>
      <c r="AC11" s="353">
        <f t="shared" si="4"/>
        <v>0</v>
      </c>
      <c r="AD11" s="356">
        <f t="shared" si="5"/>
        <v>0</v>
      </c>
    </row>
    <row r="12" spans="1:49" ht="80.099999999999994" customHeight="1" x14ac:dyDescent="0.3">
      <c r="A12" s="322" t="s">
        <v>40</v>
      </c>
      <c r="B12" s="324" t="s">
        <v>41</v>
      </c>
      <c r="C12" s="337">
        <v>0</v>
      </c>
      <c r="D12" s="338">
        <v>0</v>
      </c>
      <c r="E12" s="337">
        <v>0</v>
      </c>
      <c r="F12" s="339">
        <v>0</v>
      </c>
      <c r="G12" s="339">
        <v>0</v>
      </c>
      <c r="H12" s="340">
        <v>0</v>
      </c>
      <c r="I12" s="341">
        <v>0</v>
      </c>
      <c r="J12" s="342">
        <v>0</v>
      </c>
      <c r="K12" s="337">
        <v>0</v>
      </c>
      <c r="L12" s="339">
        <v>0</v>
      </c>
      <c r="M12" s="339">
        <v>0</v>
      </c>
      <c r="N12" s="338">
        <v>0</v>
      </c>
      <c r="O12" s="337">
        <v>0</v>
      </c>
      <c r="P12" s="338">
        <v>0</v>
      </c>
      <c r="Q12" s="342">
        <v>0</v>
      </c>
      <c r="R12" s="351">
        <f t="shared" si="0"/>
        <v>0</v>
      </c>
      <c r="S12" s="341">
        <v>0</v>
      </c>
      <c r="T12" s="351">
        <f t="shared" si="1"/>
        <v>0</v>
      </c>
      <c r="U12" s="341">
        <v>0</v>
      </c>
      <c r="V12" s="353">
        <f t="shared" si="2"/>
        <v>0</v>
      </c>
      <c r="W12" s="341">
        <v>0</v>
      </c>
      <c r="X12" s="341">
        <v>0</v>
      </c>
      <c r="Y12" s="341">
        <v>0</v>
      </c>
      <c r="Z12" s="341">
        <v>0</v>
      </c>
      <c r="AA12" s="353">
        <f t="shared" si="3"/>
        <v>0</v>
      </c>
      <c r="AB12" s="341">
        <v>0</v>
      </c>
      <c r="AC12" s="353">
        <f t="shared" si="4"/>
        <v>0</v>
      </c>
      <c r="AD12" s="356">
        <f t="shared" si="5"/>
        <v>0</v>
      </c>
    </row>
    <row r="13" spans="1:49" ht="80.099999999999994" customHeight="1" x14ac:dyDescent="0.3">
      <c r="A13" s="322" t="s">
        <v>42</v>
      </c>
      <c r="B13" s="324" t="s">
        <v>43</v>
      </c>
      <c r="C13" s="337">
        <v>0</v>
      </c>
      <c r="D13" s="338">
        <v>0</v>
      </c>
      <c r="E13" s="337">
        <v>0</v>
      </c>
      <c r="F13" s="339">
        <v>0</v>
      </c>
      <c r="G13" s="339">
        <v>0</v>
      </c>
      <c r="H13" s="340">
        <v>0</v>
      </c>
      <c r="I13" s="341">
        <v>0</v>
      </c>
      <c r="J13" s="342">
        <v>0</v>
      </c>
      <c r="K13" s="337">
        <v>0</v>
      </c>
      <c r="L13" s="339">
        <v>0</v>
      </c>
      <c r="M13" s="339">
        <v>0</v>
      </c>
      <c r="N13" s="338">
        <v>0</v>
      </c>
      <c r="O13" s="337">
        <v>0</v>
      </c>
      <c r="P13" s="338">
        <v>0</v>
      </c>
      <c r="Q13" s="342">
        <v>0</v>
      </c>
      <c r="R13" s="351">
        <f t="shared" si="0"/>
        <v>0</v>
      </c>
      <c r="S13" s="341">
        <v>0</v>
      </c>
      <c r="T13" s="351">
        <f t="shared" si="1"/>
        <v>0</v>
      </c>
      <c r="U13" s="341">
        <v>0</v>
      </c>
      <c r="V13" s="353">
        <f t="shared" si="2"/>
        <v>0</v>
      </c>
      <c r="W13" s="341">
        <v>0</v>
      </c>
      <c r="X13" s="341">
        <v>0</v>
      </c>
      <c r="Y13" s="341">
        <v>0</v>
      </c>
      <c r="Z13" s="341">
        <v>0</v>
      </c>
      <c r="AA13" s="353">
        <f t="shared" si="3"/>
        <v>0</v>
      </c>
      <c r="AB13" s="341">
        <v>0</v>
      </c>
      <c r="AC13" s="353">
        <f t="shared" si="4"/>
        <v>0</v>
      </c>
      <c r="AD13" s="356">
        <f t="shared" si="5"/>
        <v>0</v>
      </c>
    </row>
    <row r="14" spans="1:49" ht="80.099999999999994" customHeight="1" x14ac:dyDescent="0.3">
      <c r="A14" s="322" t="s">
        <v>44</v>
      </c>
      <c r="B14" s="324" t="s">
        <v>45</v>
      </c>
      <c r="C14" s="337">
        <v>0</v>
      </c>
      <c r="D14" s="338">
        <v>0</v>
      </c>
      <c r="E14" s="337">
        <v>0</v>
      </c>
      <c r="F14" s="339">
        <v>0</v>
      </c>
      <c r="G14" s="339">
        <v>0</v>
      </c>
      <c r="H14" s="340">
        <v>0</v>
      </c>
      <c r="I14" s="341">
        <v>0</v>
      </c>
      <c r="J14" s="342">
        <v>0</v>
      </c>
      <c r="K14" s="337">
        <v>0</v>
      </c>
      <c r="L14" s="339">
        <v>0</v>
      </c>
      <c r="M14" s="339">
        <v>0</v>
      </c>
      <c r="N14" s="338">
        <v>0</v>
      </c>
      <c r="O14" s="337">
        <v>0</v>
      </c>
      <c r="P14" s="338">
        <v>0</v>
      </c>
      <c r="Q14" s="342">
        <v>0</v>
      </c>
      <c r="R14" s="351">
        <f t="shared" si="0"/>
        <v>0</v>
      </c>
      <c r="S14" s="341">
        <v>0</v>
      </c>
      <c r="T14" s="351">
        <f t="shared" si="1"/>
        <v>0</v>
      </c>
      <c r="U14" s="341">
        <v>0</v>
      </c>
      <c r="V14" s="353">
        <f t="shared" si="2"/>
        <v>0</v>
      </c>
      <c r="W14" s="341">
        <v>0</v>
      </c>
      <c r="X14" s="341">
        <v>0</v>
      </c>
      <c r="Y14" s="341">
        <v>0</v>
      </c>
      <c r="Z14" s="341">
        <v>0</v>
      </c>
      <c r="AA14" s="353">
        <f t="shared" si="3"/>
        <v>0</v>
      </c>
      <c r="AB14" s="341">
        <v>0</v>
      </c>
      <c r="AC14" s="353">
        <f t="shared" si="4"/>
        <v>0</v>
      </c>
      <c r="AD14" s="356">
        <f t="shared" si="5"/>
        <v>0</v>
      </c>
    </row>
    <row r="15" spans="1:49" ht="80.099999999999994" customHeight="1" x14ac:dyDescent="0.3">
      <c r="A15" s="322" t="s">
        <v>46</v>
      </c>
      <c r="B15" s="324" t="s">
        <v>47</v>
      </c>
      <c r="C15" s="337">
        <v>0</v>
      </c>
      <c r="D15" s="338">
        <v>0</v>
      </c>
      <c r="E15" s="337">
        <v>0</v>
      </c>
      <c r="F15" s="339">
        <v>0</v>
      </c>
      <c r="G15" s="339">
        <v>0</v>
      </c>
      <c r="H15" s="340">
        <v>0</v>
      </c>
      <c r="I15" s="341">
        <v>0</v>
      </c>
      <c r="J15" s="342">
        <v>0</v>
      </c>
      <c r="K15" s="337">
        <v>0</v>
      </c>
      <c r="L15" s="339">
        <v>0</v>
      </c>
      <c r="M15" s="339">
        <v>0</v>
      </c>
      <c r="N15" s="338">
        <v>0</v>
      </c>
      <c r="O15" s="337">
        <v>0</v>
      </c>
      <c r="P15" s="338">
        <v>0</v>
      </c>
      <c r="Q15" s="342">
        <v>0</v>
      </c>
      <c r="R15" s="351">
        <f t="shared" si="0"/>
        <v>0</v>
      </c>
      <c r="S15" s="341">
        <v>0</v>
      </c>
      <c r="T15" s="351">
        <f t="shared" si="1"/>
        <v>0</v>
      </c>
      <c r="U15" s="341">
        <v>0</v>
      </c>
      <c r="V15" s="353">
        <f t="shared" si="2"/>
        <v>0</v>
      </c>
      <c r="W15" s="341">
        <v>0</v>
      </c>
      <c r="X15" s="341">
        <v>0</v>
      </c>
      <c r="Y15" s="341">
        <v>0</v>
      </c>
      <c r="Z15" s="341">
        <v>0</v>
      </c>
      <c r="AA15" s="353">
        <f t="shared" si="3"/>
        <v>0</v>
      </c>
      <c r="AB15" s="341">
        <v>0</v>
      </c>
      <c r="AC15" s="353">
        <f t="shared" si="4"/>
        <v>0</v>
      </c>
      <c r="AD15" s="356">
        <f t="shared" si="5"/>
        <v>0</v>
      </c>
    </row>
    <row r="16" spans="1:49" ht="80.099999999999994" customHeight="1" x14ac:dyDescent="0.3">
      <c r="A16" s="322" t="s">
        <v>48</v>
      </c>
      <c r="B16" s="324" t="s">
        <v>49</v>
      </c>
      <c r="C16" s="337">
        <v>0</v>
      </c>
      <c r="D16" s="338">
        <v>0</v>
      </c>
      <c r="E16" s="337">
        <v>0</v>
      </c>
      <c r="F16" s="339">
        <v>0</v>
      </c>
      <c r="G16" s="339">
        <v>0</v>
      </c>
      <c r="H16" s="340">
        <v>0</v>
      </c>
      <c r="I16" s="341">
        <v>0</v>
      </c>
      <c r="J16" s="342">
        <v>0</v>
      </c>
      <c r="K16" s="337">
        <v>0</v>
      </c>
      <c r="L16" s="339">
        <v>0</v>
      </c>
      <c r="M16" s="339">
        <v>0</v>
      </c>
      <c r="N16" s="338">
        <v>0</v>
      </c>
      <c r="O16" s="337">
        <v>0</v>
      </c>
      <c r="P16" s="338">
        <v>0</v>
      </c>
      <c r="Q16" s="342">
        <v>0</v>
      </c>
      <c r="R16" s="351">
        <f t="shared" si="0"/>
        <v>0</v>
      </c>
      <c r="S16" s="341">
        <v>0</v>
      </c>
      <c r="T16" s="351">
        <f t="shared" si="1"/>
        <v>0</v>
      </c>
      <c r="U16" s="341">
        <v>0</v>
      </c>
      <c r="V16" s="353">
        <f t="shared" si="2"/>
        <v>0</v>
      </c>
      <c r="W16" s="341">
        <v>0</v>
      </c>
      <c r="X16" s="341">
        <v>0</v>
      </c>
      <c r="Y16" s="341">
        <v>0</v>
      </c>
      <c r="Z16" s="341">
        <v>0</v>
      </c>
      <c r="AA16" s="353">
        <f t="shared" si="3"/>
        <v>0</v>
      </c>
      <c r="AB16" s="341">
        <v>0</v>
      </c>
      <c r="AC16" s="353">
        <f t="shared" si="4"/>
        <v>0</v>
      </c>
      <c r="AD16" s="356">
        <f t="shared" si="5"/>
        <v>0</v>
      </c>
    </row>
    <row r="17" spans="1:30" ht="80.099999999999994" customHeight="1" x14ac:dyDescent="0.3">
      <c r="A17" s="322" t="s">
        <v>50</v>
      </c>
      <c r="B17" s="324" t="s">
        <v>51</v>
      </c>
      <c r="C17" s="337">
        <v>0</v>
      </c>
      <c r="D17" s="338">
        <v>0</v>
      </c>
      <c r="E17" s="337">
        <v>0</v>
      </c>
      <c r="F17" s="339">
        <v>0</v>
      </c>
      <c r="G17" s="339">
        <v>0</v>
      </c>
      <c r="H17" s="340">
        <v>0</v>
      </c>
      <c r="I17" s="341">
        <v>0</v>
      </c>
      <c r="J17" s="342">
        <v>0</v>
      </c>
      <c r="K17" s="337">
        <v>0</v>
      </c>
      <c r="L17" s="339">
        <v>0</v>
      </c>
      <c r="M17" s="339">
        <v>0</v>
      </c>
      <c r="N17" s="338">
        <v>0</v>
      </c>
      <c r="O17" s="337">
        <v>0</v>
      </c>
      <c r="P17" s="338">
        <v>0</v>
      </c>
      <c r="Q17" s="342">
        <v>0</v>
      </c>
      <c r="R17" s="351">
        <f t="shared" si="0"/>
        <v>0</v>
      </c>
      <c r="S17" s="341">
        <v>0</v>
      </c>
      <c r="T17" s="351">
        <f t="shared" si="1"/>
        <v>0</v>
      </c>
      <c r="U17" s="341">
        <v>0</v>
      </c>
      <c r="V17" s="353">
        <f t="shared" si="2"/>
        <v>0</v>
      </c>
      <c r="W17" s="341">
        <v>0</v>
      </c>
      <c r="X17" s="341">
        <v>0</v>
      </c>
      <c r="Y17" s="341">
        <v>0</v>
      </c>
      <c r="Z17" s="341">
        <v>0</v>
      </c>
      <c r="AA17" s="353">
        <f t="shared" si="3"/>
        <v>0</v>
      </c>
      <c r="AB17" s="341">
        <v>0</v>
      </c>
      <c r="AC17" s="353">
        <f t="shared" si="4"/>
        <v>0</v>
      </c>
      <c r="AD17" s="356">
        <f t="shared" si="5"/>
        <v>0</v>
      </c>
    </row>
    <row r="18" spans="1:30" ht="80.099999999999994" customHeight="1" x14ac:dyDescent="0.3">
      <c r="A18" s="322" t="s">
        <v>52</v>
      </c>
      <c r="B18" s="324" t="s">
        <v>53</v>
      </c>
      <c r="C18" s="337">
        <v>0</v>
      </c>
      <c r="D18" s="338">
        <v>0</v>
      </c>
      <c r="E18" s="337">
        <v>0</v>
      </c>
      <c r="F18" s="339">
        <v>0</v>
      </c>
      <c r="G18" s="339">
        <v>0</v>
      </c>
      <c r="H18" s="340">
        <v>0</v>
      </c>
      <c r="I18" s="341">
        <v>0</v>
      </c>
      <c r="J18" s="342">
        <v>0</v>
      </c>
      <c r="K18" s="337">
        <v>0</v>
      </c>
      <c r="L18" s="339">
        <v>0</v>
      </c>
      <c r="M18" s="339">
        <v>0</v>
      </c>
      <c r="N18" s="338">
        <v>0</v>
      </c>
      <c r="O18" s="337">
        <v>0</v>
      </c>
      <c r="P18" s="338">
        <v>0</v>
      </c>
      <c r="Q18" s="342">
        <v>0</v>
      </c>
      <c r="R18" s="351">
        <f t="shared" si="0"/>
        <v>0</v>
      </c>
      <c r="S18" s="341">
        <v>0</v>
      </c>
      <c r="T18" s="351">
        <f t="shared" si="1"/>
        <v>0</v>
      </c>
      <c r="U18" s="341">
        <v>0</v>
      </c>
      <c r="V18" s="353">
        <f t="shared" si="2"/>
        <v>0</v>
      </c>
      <c r="W18" s="341">
        <v>0</v>
      </c>
      <c r="X18" s="341">
        <v>0</v>
      </c>
      <c r="Y18" s="341">
        <v>0</v>
      </c>
      <c r="Z18" s="341">
        <v>0</v>
      </c>
      <c r="AA18" s="353">
        <f t="shared" si="3"/>
        <v>0</v>
      </c>
      <c r="AB18" s="341">
        <v>0</v>
      </c>
      <c r="AC18" s="353">
        <f t="shared" si="4"/>
        <v>0</v>
      </c>
      <c r="AD18" s="356">
        <f t="shared" si="5"/>
        <v>0</v>
      </c>
    </row>
    <row r="19" spans="1:30" ht="80.099999999999994" customHeight="1" x14ac:dyDescent="0.3">
      <c r="A19" s="322" t="s">
        <v>54</v>
      </c>
      <c r="B19" s="324" t="s">
        <v>55</v>
      </c>
      <c r="C19" s="337">
        <v>0</v>
      </c>
      <c r="D19" s="338">
        <v>0</v>
      </c>
      <c r="E19" s="337">
        <v>0</v>
      </c>
      <c r="F19" s="339">
        <v>0</v>
      </c>
      <c r="G19" s="339">
        <v>0</v>
      </c>
      <c r="H19" s="340">
        <v>0</v>
      </c>
      <c r="I19" s="341">
        <v>0</v>
      </c>
      <c r="J19" s="342">
        <v>0</v>
      </c>
      <c r="K19" s="337">
        <v>0</v>
      </c>
      <c r="L19" s="339">
        <v>0</v>
      </c>
      <c r="M19" s="339">
        <v>0</v>
      </c>
      <c r="N19" s="338">
        <v>0</v>
      </c>
      <c r="O19" s="337">
        <v>0</v>
      </c>
      <c r="P19" s="338">
        <v>0</v>
      </c>
      <c r="Q19" s="342">
        <v>0</v>
      </c>
      <c r="R19" s="351">
        <f t="shared" si="0"/>
        <v>0</v>
      </c>
      <c r="S19" s="341">
        <v>0</v>
      </c>
      <c r="T19" s="351">
        <f t="shared" si="1"/>
        <v>0</v>
      </c>
      <c r="U19" s="341">
        <v>0</v>
      </c>
      <c r="V19" s="353">
        <f t="shared" si="2"/>
        <v>0</v>
      </c>
      <c r="W19" s="341">
        <v>0</v>
      </c>
      <c r="X19" s="341">
        <v>0</v>
      </c>
      <c r="Y19" s="341">
        <v>0</v>
      </c>
      <c r="Z19" s="341">
        <v>0</v>
      </c>
      <c r="AA19" s="353">
        <f t="shared" si="3"/>
        <v>0</v>
      </c>
      <c r="AB19" s="341">
        <v>0</v>
      </c>
      <c r="AC19" s="353">
        <f t="shared" si="4"/>
        <v>0</v>
      </c>
      <c r="AD19" s="356">
        <f t="shared" si="5"/>
        <v>0</v>
      </c>
    </row>
    <row r="20" spans="1:30" ht="80.099999999999994" customHeight="1" x14ac:dyDescent="0.3">
      <c r="A20" s="322" t="s">
        <v>56</v>
      </c>
      <c r="B20" s="325" t="s">
        <v>57</v>
      </c>
      <c r="C20" s="337">
        <v>0</v>
      </c>
      <c r="D20" s="338">
        <v>0</v>
      </c>
      <c r="E20" s="337">
        <v>0</v>
      </c>
      <c r="F20" s="339">
        <v>0</v>
      </c>
      <c r="G20" s="339">
        <v>0</v>
      </c>
      <c r="H20" s="340">
        <v>0</v>
      </c>
      <c r="I20" s="341">
        <v>0</v>
      </c>
      <c r="J20" s="342">
        <v>0</v>
      </c>
      <c r="K20" s="337">
        <v>0</v>
      </c>
      <c r="L20" s="339">
        <v>0</v>
      </c>
      <c r="M20" s="339">
        <v>0</v>
      </c>
      <c r="N20" s="338">
        <v>0</v>
      </c>
      <c r="O20" s="337">
        <v>0</v>
      </c>
      <c r="P20" s="338">
        <v>0</v>
      </c>
      <c r="Q20" s="342">
        <v>0</v>
      </c>
      <c r="R20" s="351">
        <f t="shared" si="0"/>
        <v>0</v>
      </c>
      <c r="S20" s="341">
        <v>0</v>
      </c>
      <c r="T20" s="351">
        <f t="shared" si="1"/>
        <v>0</v>
      </c>
      <c r="U20" s="341">
        <v>0</v>
      </c>
      <c r="V20" s="353">
        <f t="shared" si="2"/>
        <v>0</v>
      </c>
      <c r="W20" s="341">
        <v>0</v>
      </c>
      <c r="X20" s="341">
        <v>0</v>
      </c>
      <c r="Y20" s="341">
        <v>0</v>
      </c>
      <c r="Z20" s="341">
        <v>0</v>
      </c>
      <c r="AA20" s="353">
        <f t="shared" si="3"/>
        <v>0</v>
      </c>
      <c r="AB20" s="341">
        <v>0</v>
      </c>
      <c r="AC20" s="353">
        <f t="shared" si="4"/>
        <v>0</v>
      </c>
      <c r="AD20" s="356">
        <f t="shared" si="5"/>
        <v>0</v>
      </c>
    </row>
    <row r="21" spans="1:30" ht="80.099999999999994" customHeight="1" x14ac:dyDescent="0.3">
      <c r="A21" s="322" t="s">
        <v>58</v>
      </c>
      <c r="B21" s="325" t="s">
        <v>59</v>
      </c>
      <c r="C21" s="337">
        <v>0</v>
      </c>
      <c r="D21" s="338">
        <v>0</v>
      </c>
      <c r="E21" s="337">
        <v>0</v>
      </c>
      <c r="F21" s="339">
        <v>0</v>
      </c>
      <c r="G21" s="339">
        <v>0</v>
      </c>
      <c r="H21" s="340">
        <v>0</v>
      </c>
      <c r="I21" s="341">
        <v>0</v>
      </c>
      <c r="J21" s="342">
        <v>0</v>
      </c>
      <c r="K21" s="337">
        <v>0</v>
      </c>
      <c r="L21" s="339">
        <v>0</v>
      </c>
      <c r="M21" s="339">
        <v>0</v>
      </c>
      <c r="N21" s="338">
        <v>0</v>
      </c>
      <c r="O21" s="337">
        <v>0</v>
      </c>
      <c r="P21" s="338">
        <v>0</v>
      </c>
      <c r="Q21" s="342">
        <v>0</v>
      </c>
      <c r="R21" s="351">
        <f t="shared" si="0"/>
        <v>0</v>
      </c>
      <c r="S21" s="341">
        <v>0</v>
      </c>
      <c r="T21" s="351">
        <f t="shared" si="1"/>
        <v>0</v>
      </c>
      <c r="U21" s="341">
        <v>0</v>
      </c>
      <c r="V21" s="353">
        <f t="shared" si="2"/>
        <v>0</v>
      </c>
      <c r="W21" s="341">
        <v>0</v>
      </c>
      <c r="X21" s="341">
        <v>0</v>
      </c>
      <c r="Y21" s="341">
        <v>0</v>
      </c>
      <c r="Z21" s="341">
        <v>0</v>
      </c>
      <c r="AA21" s="353">
        <f t="shared" si="3"/>
        <v>0</v>
      </c>
      <c r="AB21" s="341">
        <v>0</v>
      </c>
      <c r="AC21" s="353">
        <f t="shared" si="4"/>
        <v>0</v>
      </c>
      <c r="AD21" s="356">
        <f t="shared" si="5"/>
        <v>0</v>
      </c>
    </row>
    <row r="22" spans="1:30" ht="80.099999999999994" customHeight="1" x14ac:dyDescent="0.3">
      <c r="A22" s="322" t="s">
        <v>60</v>
      </c>
      <c r="B22" s="325" t="s">
        <v>61</v>
      </c>
      <c r="C22" s="337">
        <v>0</v>
      </c>
      <c r="D22" s="338">
        <v>0</v>
      </c>
      <c r="E22" s="337">
        <v>0</v>
      </c>
      <c r="F22" s="339">
        <v>0</v>
      </c>
      <c r="G22" s="339">
        <v>0</v>
      </c>
      <c r="H22" s="340">
        <v>0</v>
      </c>
      <c r="I22" s="341">
        <v>0</v>
      </c>
      <c r="J22" s="342">
        <v>0</v>
      </c>
      <c r="K22" s="337">
        <v>0</v>
      </c>
      <c r="L22" s="339">
        <v>0</v>
      </c>
      <c r="M22" s="339">
        <v>0</v>
      </c>
      <c r="N22" s="338">
        <v>0</v>
      </c>
      <c r="O22" s="337">
        <v>0</v>
      </c>
      <c r="P22" s="338">
        <v>0</v>
      </c>
      <c r="Q22" s="342">
        <v>0</v>
      </c>
      <c r="R22" s="351">
        <f t="shared" si="0"/>
        <v>0</v>
      </c>
      <c r="S22" s="341">
        <v>0</v>
      </c>
      <c r="T22" s="351">
        <f t="shared" si="1"/>
        <v>0</v>
      </c>
      <c r="U22" s="341">
        <v>0</v>
      </c>
      <c r="V22" s="353">
        <f t="shared" si="2"/>
        <v>0</v>
      </c>
      <c r="W22" s="341">
        <v>0</v>
      </c>
      <c r="X22" s="341">
        <v>0</v>
      </c>
      <c r="Y22" s="341">
        <v>0</v>
      </c>
      <c r="Z22" s="341">
        <v>0</v>
      </c>
      <c r="AA22" s="353">
        <f t="shared" si="3"/>
        <v>0</v>
      </c>
      <c r="AB22" s="341">
        <v>0</v>
      </c>
      <c r="AC22" s="353">
        <f t="shared" si="4"/>
        <v>0</v>
      </c>
      <c r="AD22" s="356">
        <f t="shared" si="5"/>
        <v>0</v>
      </c>
    </row>
    <row r="23" spans="1:30" ht="80.099999999999994" customHeight="1" x14ac:dyDescent="0.3">
      <c r="A23" s="322" t="s">
        <v>62</v>
      </c>
      <c r="B23" s="325" t="s">
        <v>63</v>
      </c>
      <c r="C23" s="337">
        <v>0</v>
      </c>
      <c r="D23" s="338">
        <v>0</v>
      </c>
      <c r="E23" s="337">
        <v>0</v>
      </c>
      <c r="F23" s="339">
        <v>0</v>
      </c>
      <c r="G23" s="343">
        <v>0</v>
      </c>
      <c r="H23" s="338">
        <v>0</v>
      </c>
      <c r="I23" s="341">
        <v>0</v>
      </c>
      <c r="J23" s="342">
        <v>0</v>
      </c>
      <c r="K23" s="337">
        <v>0</v>
      </c>
      <c r="L23" s="339">
        <v>0</v>
      </c>
      <c r="M23" s="339">
        <v>0</v>
      </c>
      <c r="N23" s="338">
        <v>0</v>
      </c>
      <c r="O23" s="337">
        <v>0</v>
      </c>
      <c r="P23" s="338">
        <v>0</v>
      </c>
      <c r="Q23" s="342">
        <v>0</v>
      </c>
      <c r="R23" s="351">
        <f t="shared" si="0"/>
        <v>0</v>
      </c>
      <c r="S23" s="341">
        <v>0</v>
      </c>
      <c r="T23" s="351">
        <f t="shared" si="1"/>
        <v>0</v>
      </c>
      <c r="U23" s="341">
        <v>0</v>
      </c>
      <c r="V23" s="353">
        <f t="shared" si="2"/>
        <v>0</v>
      </c>
      <c r="W23" s="341">
        <v>0</v>
      </c>
      <c r="X23" s="341">
        <v>0</v>
      </c>
      <c r="Y23" s="341">
        <v>0</v>
      </c>
      <c r="Z23" s="341">
        <v>0</v>
      </c>
      <c r="AA23" s="353">
        <f t="shared" si="3"/>
        <v>0</v>
      </c>
      <c r="AB23" s="341">
        <v>0</v>
      </c>
      <c r="AC23" s="353">
        <f t="shared" si="4"/>
        <v>0</v>
      </c>
      <c r="AD23" s="356">
        <f t="shared" si="5"/>
        <v>0</v>
      </c>
    </row>
    <row r="24" spans="1:30" ht="80.099999999999994" customHeight="1" x14ac:dyDescent="0.3">
      <c r="A24" s="322" t="s">
        <v>64</v>
      </c>
      <c r="B24" s="325" t="s">
        <v>65</v>
      </c>
      <c r="C24" s="337">
        <v>0</v>
      </c>
      <c r="D24" s="338">
        <v>0</v>
      </c>
      <c r="E24" s="337">
        <v>0</v>
      </c>
      <c r="F24" s="339">
        <v>0</v>
      </c>
      <c r="G24" s="339">
        <v>0</v>
      </c>
      <c r="H24" s="340">
        <v>0</v>
      </c>
      <c r="I24" s="341">
        <v>0</v>
      </c>
      <c r="J24" s="342">
        <v>0</v>
      </c>
      <c r="K24" s="337">
        <v>0</v>
      </c>
      <c r="L24" s="339">
        <v>0</v>
      </c>
      <c r="M24" s="339">
        <v>0</v>
      </c>
      <c r="N24" s="338">
        <v>0</v>
      </c>
      <c r="O24" s="337">
        <v>0</v>
      </c>
      <c r="P24" s="338">
        <v>0</v>
      </c>
      <c r="Q24" s="342">
        <v>0</v>
      </c>
      <c r="R24" s="351">
        <f t="shared" si="0"/>
        <v>0</v>
      </c>
      <c r="S24" s="341">
        <v>0</v>
      </c>
      <c r="T24" s="351">
        <f t="shared" si="1"/>
        <v>0</v>
      </c>
      <c r="U24" s="341">
        <v>0</v>
      </c>
      <c r="V24" s="353">
        <f t="shared" si="2"/>
        <v>0</v>
      </c>
      <c r="W24" s="341">
        <v>0</v>
      </c>
      <c r="X24" s="341">
        <v>0</v>
      </c>
      <c r="Y24" s="341">
        <v>0</v>
      </c>
      <c r="Z24" s="341">
        <v>0</v>
      </c>
      <c r="AA24" s="353">
        <f t="shared" si="3"/>
        <v>0</v>
      </c>
      <c r="AB24" s="341">
        <v>0</v>
      </c>
      <c r="AC24" s="353">
        <f t="shared" si="4"/>
        <v>0</v>
      </c>
      <c r="AD24" s="356">
        <f t="shared" si="5"/>
        <v>0</v>
      </c>
    </row>
    <row r="25" spans="1:30" ht="80.099999999999994" customHeight="1" x14ac:dyDescent="0.3">
      <c r="A25" s="322" t="s">
        <v>66</v>
      </c>
      <c r="B25" s="325" t="s">
        <v>67</v>
      </c>
      <c r="C25" s="337">
        <v>0</v>
      </c>
      <c r="D25" s="338">
        <v>0</v>
      </c>
      <c r="E25" s="337">
        <v>0</v>
      </c>
      <c r="F25" s="339">
        <v>0</v>
      </c>
      <c r="G25" s="339">
        <v>0</v>
      </c>
      <c r="H25" s="340">
        <v>0</v>
      </c>
      <c r="I25" s="341">
        <v>0</v>
      </c>
      <c r="J25" s="342">
        <v>0</v>
      </c>
      <c r="K25" s="337">
        <v>0</v>
      </c>
      <c r="L25" s="339">
        <v>0</v>
      </c>
      <c r="M25" s="339">
        <v>0</v>
      </c>
      <c r="N25" s="338">
        <v>0</v>
      </c>
      <c r="O25" s="337">
        <v>0</v>
      </c>
      <c r="P25" s="338">
        <v>0</v>
      </c>
      <c r="Q25" s="342">
        <v>0</v>
      </c>
      <c r="R25" s="351">
        <f t="shared" si="0"/>
        <v>0</v>
      </c>
      <c r="S25" s="341">
        <v>0</v>
      </c>
      <c r="T25" s="351">
        <f t="shared" si="1"/>
        <v>0</v>
      </c>
      <c r="U25" s="341">
        <v>0</v>
      </c>
      <c r="V25" s="353">
        <f t="shared" si="2"/>
        <v>0</v>
      </c>
      <c r="W25" s="341">
        <v>0</v>
      </c>
      <c r="X25" s="341">
        <v>0</v>
      </c>
      <c r="Y25" s="341">
        <v>0</v>
      </c>
      <c r="Z25" s="341">
        <v>0</v>
      </c>
      <c r="AA25" s="353">
        <f t="shared" si="3"/>
        <v>0</v>
      </c>
      <c r="AB25" s="341">
        <v>0</v>
      </c>
      <c r="AC25" s="353">
        <f t="shared" si="4"/>
        <v>0</v>
      </c>
      <c r="AD25" s="776">
        <f t="shared" si="5"/>
        <v>0</v>
      </c>
    </row>
    <row r="26" spans="1:30" ht="80.099999999999994" customHeight="1" x14ac:dyDescent="0.3">
      <c r="A26" s="322" t="s">
        <v>68</v>
      </c>
      <c r="B26" s="325" t="s">
        <v>69</v>
      </c>
      <c r="C26" s="337">
        <v>0</v>
      </c>
      <c r="D26" s="338">
        <v>0</v>
      </c>
      <c r="E26" s="337">
        <v>0</v>
      </c>
      <c r="F26" s="339">
        <v>0</v>
      </c>
      <c r="G26" s="339">
        <v>0</v>
      </c>
      <c r="H26" s="340">
        <v>0</v>
      </c>
      <c r="I26" s="341">
        <v>0</v>
      </c>
      <c r="J26" s="342">
        <v>0</v>
      </c>
      <c r="K26" s="337">
        <v>0</v>
      </c>
      <c r="L26" s="339">
        <v>0</v>
      </c>
      <c r="M26" s="339">
        <v>0</v>
      </c>
      <c r="N26" s="338">
        <v>0</v>
      </c>
      <c r="O26" s="337">
        <v>0</v>
      </c>
      <c r="P26" s="338">
        <v>0</v>
      </c>
      <c r="Q26" s="342">
        <v>0</v>
      </c>
      <c r="R26" s="351">
        <f t="shared" si="0"/>
        <v>0</v>
      </c>
      <c r="S26" s="341">
        <v>0</v>
      </c>
      <c r="T26" s="351">
        <f t="shared" si="1"/>
        <v>0</v>
      </c>
      <c r="U26" s="341">
        <v>0</v>
      </c>
      <c r="V26" s="353">
        <f t="shared" si="2"/>
        <v>0</v>
      </c>
      <c r="W26" s="341">
        <v>0</v>
      </c>
      <c r="X26" s="341">
        <v>0</v>
      </c>
      <c r="Y26" s="341">
        <v>0</v>
      </c>
      <c r="Z26" s="341">
        <v>0</v>
      </c>
      <c r="AA26" s="353">
        <f t="shared" si="3"/>
        <v>0</v>
      </c>
      <c r="AB26" s="341">
        <v>0</v>
      </c>
      <c r="AC26" s="353">
        <f t="shared" si="4"/>
        <v>0</v>
      </c>
      <c r="AD26" s="356">
        <f t="shared" si="5"/>
        <v>0</v>
      </c>
    </row>
    <row r="27" spans="1:30" ht="80.099999999999994" customHeight="1" x14ac:dyDescent="0.3">
      <c r="A27" s="322" t="s">
        <v>70</v>
      </c>
      <c r="B27" s="325" t="s">
        <v>71</v>
      </c>
      <c r="C27" s="337">
        <v>0</v>
      </c>
      <c r="D27" s="338">
        <v>0</v>
      </c>
      <c r="E27" s="337">
        <v>0</v>
      </c>
      <c r="F27" s="339">
        <v>0</v>
      </c>
      <c r="G27" s="339">
        <v>0</v>
      </c>
      <c r="H27" s="340">
        <v>0</v>
      </c>
      <c r="I27" s="341">
        <v>0</v>
      </c>
      <c r="J27" s="342">
        <v>0</v>
      </c>
      <c r="K27" s="337">
        <v>0</v>
      </c>
      <c r="L27" s="339">
        <v>0</v>
      </c>
      <c r="M27" s="339">
        <v>0</v>
      </c>
      <c r="N27" s="338">
        <v>0</v>
      </c>
      <c r="O27" s="337">
        <v>0</v>
      </c>
      <c r="P27" s="338">
        <v>0</v>
      </c>
      <c r="Q27" s="342">
        <v>0</v>
      </c>
      <c r="R27" s="351">
        <f t="shared" si="0"/>
        <v>0</v>
      </c>
      <c r="S27" s="341">
        <v>0</v>
      </c>
      <c r="T27" s="351">
        <f t="shared" si="1"/>
        <v>0</v>
      </c>
      <c r="U27" s="341">
        <v>0</v>
      </c>
      <c r="V27" s="353">
        <f t="shared" si="2"/>
        <v>0</v>
      </c>
      <c r="W27" s="341">
        <v>0</v>
      </c>
      <c r="X27" s="341">
        <v>0</v>
      </c>
      <c r="Y27" s="341">
        <v>0</v>
      </c>
      <c r="Z27" s="341">
        <v>0</v>
      </c>
      <c r="AA27" s="353">
        <f t="shared" si="3"/>
        <v>0</v>
      </c>
      <c r="AB27" s="341">
        <v>0</v>
      </c>
      <c r="AC27" s="353">
        <f t="shared" si="4"/>
        <v>0</v>
      </c>
      <c r="AD27" s="356">
        <f t="shared" si="5"/>
        <v>0</v>
      </c>
    </row>
    <row r="28" spans="1:30" ht="80.099999999999994" customHeight="1" x14ac:dyDescent="0.3">
      <c r="A28" s="322" t="s">
        <v>72</v>
      </c>
      <c r="B28" s="325" t="s">
        <v>73</v>
      </c>
      <c r="C28" s="337">
        <v>0</v>
      </c>
      <c r="D28" s="338">
        <v>0</v>
      </c>
      <c r="E28" s="337">
        <v>0</v>
      </c>
      <c r="F28" s="339">
        <v>0</v>
      </c>
      <c r="G28" s="339">
        <v>0</v>
      </c>
      <c r="H28" s="340">
        <v>0</v>
      </c>
      <c r="I28" s="341">
        <v>0</v>
      </c>
      <c r="J28" s="342">
        <v>0</v>
      </c>
      <c r="K28" s="337">
        <v>0</v>
      </c>
      <c r="L28" s="339">
        <v>0</v>
      </c>
      <c r="M28" s="339">
        <v>0</v>
      </c>
      <c r="N28" s="338">
        <v>0</v>
      </c>
      <c r="O28" s="337">
        <v>0</v>
      </c>
      <c r="P28" s="338">
        <v>0</v>
      </c>
      <c r="Q28" s="342">
        <v>0</v>
      </c>
      <c r="R28" s="351">
        <f t="shared" si="0"/>
        <v>0</v>
      </c>
      <c r="S28" s="341">
        <v>0</v>
      </c>
      <c r="T28" s="351">
        <f t="shared" si="1"/>
        <v>0</v>
      </c>
      <c r="U28" s="341">
        <v>0</v>
      </c>
      <c r="V28" s="353">
        <f t="shared" si="2"/>
        <v>0</v>
      </c>
      <c r="W28" s="341">
        <v>0</v>
      </c>
      <c r="X28" s="341">
        <v>0</v>
      </c>
      <c r="Y28" s="341">
        <v>0</v>
      </c>
      <c r="Z28" s="341">
        <v>0</v>
      </c>
      <c r="AA28" s="353">
        <f t="shared" si="3"/>
        <v>0</v>
      </c>
      <c r="AB28" s="341">
        <v>0</v>
      </c>
      <c r="AC28" s="353">
        <f t="shared" si="4"/>
        <v>0</v>
      </c>
      <c r="AD28" s="356">
        <f t="shared" si="5"/>
        <v>0</v>
      </c>
    </row>
    <row r="29" spans="1:30" s="326" customFormat="1" ht="80.099999999999994" customHeight="1" x14ac:dyDescent="0.3">
      <c r="A29" s="322" t="s">
        <v>74</v>
      </c>
      <c r="B29" s="325" t="s">
        <v>75</v>
      </c>
      <c r="C29" s="337">
        <v>0</v>
      </c>
      <c r="D29" s="338">
        <v>0</v>
      </c>
      <c r="E29" s="337">
        <v>0</v>
      </c>
      <c r="F29" s="339">
        <v>0</v>
      </c>
      <c r="G29" s="339">
        <v>0</v>
      </c>
      <c r="H29" s="340">
        <v>0</v>
      </c>
      <c r="I29" s="341">
        <v>0</v>
      </c>
      <c r="J29" s="342">
        <v>0</v>
      </c>
      <c r="K29" s="337">
        <v>0</v>
      </c>
      <c r="L29" s="339">
        <v>0</v>
      </c>
      <c r="M29" s="339">
        <v>0</v>
      </c>
      <c r="N29" s="338">
        <v>0</v>
      </c>
      <c r="O29" s="337">
        <v>0</v>
      </c>
      <c r="P29" s="338">
        <v>0</v>
      </c>
      <c r="Q29" s="342">
        <v>0</v>
      </c>
      <c r="R29" s="351">
        <f t="shared" si="0"/>
        <v>0</v>
      </c>
      <c r="S29" s="341">
        <v>0</v>
      </c>
      <c r="T29" s="351">
        <f t="shared" si="1"/>
        <v>0</v>
      </c>
      <c r="U29" s="341">
        <v>0</v>
      </c>
      <c r="V29" s="353">
        <f t="shared" si="2"/>
        <v>0</v>
      </c>
      <c r="W29" s="341">
        <v>0</v>
      </c>
      <c r="X29" s="341">
        <v>0</v>
      </c>
      <c r="Y29" s="341">
        <v>0</v>
      </c>
      <c r="Z29" s="341">
        <v>0</v>
      </c>
      <c r="AA29" s="353">
        <f t="shared" si="3"/>
        <v>0</v>
      </c>
      <c r="AB29" s="341">
        <v>0</v>
      </c>
      <c r="AC29" s="353">
        <f t="shared" si="4"/>
        <v>0</v>
      </c>
      <c r="AD29" s="356">
        <f t="shared" si="5"/>
        <v>0</v>
      </c>
    </row>
    <row r="30" spans="1:30" s="326" customFormat="1" ht="80.099999999999994" customHeight="1" thickBot="1" x14ac:dyDescent="0.35">
      <c r="A30" s="327" t="s">
        <v>76</v>
      </c>
      <c r="B30" s="328" t="s">
        <v>77</v>
      </c>
      <c r="C30" s="344">
        <v>0</v>
      </c>
      <c r="D30" s="345">
        <v>0</v>
      </c>
      <c r="E30" s="344">
        <v>0</v>
      </c>
      <c r="F30" s="346">
        <v>0</v>
      </c>
      <c r="G30" s="346">
        <v>0</v>
      </c>
      <c r="H30" s="347">
        <v>0</v>
      </c>
      <c r="I30" s="348">
        <v>0</v>
      </c>
      <c r="J30" s="349">
        <v>0</v>
      </c>
      <c r="K30" s="344">
        <v>0</v>
      </c>
      <c r="L30" s="346">
        <v>0</v>
      </c>
      <c r="M30" s="346">
        <v>0</v>
      </c>
      <c r="N30" s="345">
        <v>0</v>
      </c>
      <c r="O30" s="344">
        <v>0</v>
      </c>
      <c r="P30" s="345">
        <v>0</v>
      </c>
      <c r="Q30" s="349">
        <v>0</v>
      </c>
      <c r="R30" s="352">
        <f t="shared" si="0"/>
        <v>0</v>
      </c>
      <c r="S30" s="348">
        <v>0</v>
      </c>
      <c r="T30" s="352">
        <f t="shared" si="1"/>
        <v>0</v>
      </c>
      <c r="U30" s="348">
        <v>0</v>
      </c>
      <c r="V30" s="354">
        <f t="shared" si="2"/>
        <v>0</v>
      </c>
      <c r="W30" s="348">
        <v>0</v>
      </c>
      <c r="X30" s="348">
        <v>0</v>
      </c>
      <c r="Y30" s="348">
        <v>0</v>
      </c>
      <c r="Z30" s="348">
        <v>0</v>
      </c>
      <c r="AA30" s="354">
        <f t="shared" si="3"/>
        <v>0</v>
      </c>
      <c r="AB30" s="348">
        <v>0</v>
      </c>
      <c r="AC30" s="354">
        <f t="shared" si="4"/>
        <v>0</v>
      </c>
      <c r="AD30" s="357">
        <f t="shared" si="5"/>
        <v>0</v>
      </c>
    </row>
    <row r="31" spans="1:30" s="765" customFormat="1" ht="80.099999999999994" customHeight="1" thickBot="1" x14ac:dyDescent="0.35">
      <c r="A31" s="775"/>
      <c r="B31" s="774" t="s">
        <v>1071</v>
      </c>
      <c r="C31" s="771">
        <f t="shared" ref="C31:AD31" si="6">SUM(C8:C30)</f>
        <v>0</v>
      </c>
      <c r="D31" s="770">
        <f t="shared" si="6"/>
        <v>0</v>
      </c>
      <c r="E31" s="771">
        <f t="shared" si="6"/>
        <v>0</v>
      </c>
      <c r="F31" s="772">
        <f t="shared" si="6"/>
        <v>0</v>
      </c>
      <c r="G31" s="772">
        <f t="shared" si="6"/>
        <v>0</v>
      </c>
      <c r="H31" s="773">
        <f t="shared" si="6"/>
        <v>0</v>
      </c>
      <c r="I31" s="768">
        <f t="shared" si="6"/>
        <v>0</v>
      </c>
      <c r="J31" s="769">
        <f t="shared" si="6"/>
        <v>0</v>
      </c>
      <c r="K31" s="771">
        <f t="shared" si="6"/>
        <v>0</v>
      </c>
      <c r="L31" s="772">
        <f t="shared" si="6"/>
        <v>0</v>
      </c>
      <c r="M31" s="772">
        <f t="shared" si="6"/>
        <v>0</v>
      </c>
      <c r="N31" s="770">
        <f t="shared" si="6"/>
        <v>0</v>
      </c>
      <c r="O31" s="771">
        <f t="shared" si="6"/>
        <v>0</v>
      </c>
      <c r="P31" s="770">
        <f t="shared" si="6"/>
        <v>0</v>
      </c>
      <c r="Q31" s="769">
        <f t="shared" si="6"/>
        <v>0</v>
      </c>
      <c r="R31" s="766">
        <f t="shared" si="6"/>
        <v>0</v>
      </c>
      <c r="S31" s="768">
        <f t="shared" si="6"/>
        <v>0</v>
      </c>
      <c r="T31" s="766">
        <f t="shared" si="6"/>
        <v>0</v>
      </c>
      <c r="U31" s="768">
        <f t="shared" si="6"/>
        <v>0</v>
      </c>
      <c r="V31" s="767">
        <f t="shared" si="6"/>
        <v>0</v>
      </c>
      <c r="W31" s="768">
        <f t="shared" si="6"/>
        <v>0</v>
      </c>
      <c r="X31" s="768">
        <f t="shared" si="6"/>
        <v>0</v>
      </c>
      <c r="Y31" s="768">
        <f t="shared" si="6"/>
        <v>0</v>
      </c>
      <c r="Z31" s="768">
        <f t="shared" si="6"/>
        <v>0</v>
      </c>
      <c r="AA31" s="767">
        <f t="shared" si="6"/>
        <v>0</v>
      </c>
      <c r="AB31" s="768">
        <f t="shared" si="6"/>
        <v>0</v>
      </c>
      <c r="AC31" s="767">
        <f t="shared" si="6"/>
        <v>0</v>
      </c>
      <c r="AD31" s="766">
        <f t="shared" si="6"/>
        <v>0</v>
      </c>
    </row>
    <row r="33" spans="4:30" x14ac:dyDescent="0.2">
      <c r="D33" s="326"/>
      <c r="Q33" s="329"/>
      <c r="R33" s="305"/>
      <c r="S33" s="329"/>
      <c r="T33" s="305"/>
      <c r="U33" s="329"/>
      <c r="V33" s="305"/>
      <c r="Z33" s="329"/>
      <c r="AA33" s="305"/>
      <c r="AB33" s="329"/>
      <c r="AD33" s="305"/>
    </row>
  </sheetData>
  <sheetProtection password="D3C7" sheet="1"/>
  <mergeCells count="21">
    <mergeCell ref="AC6:AC7"/>
    <mergeCell ref="R6:R7"/>
    <mergeCell ref="V6:V7"/>
    <mergeCell ref="W6:Z6"/>
    <mergeCell ref="K6:N6"/>
    <mergeCell ref="A1:AD1"/>
    <mergeCell ref="A2:AD2"/>
    <mergeCell ref="A3:AD3"/>
    <mergeCell ref="A4:AD4"/>
    <mergeCell ref="AD5:AD7"/>
    <mergeCell ref="U5:V5"/>
    <mergeCell ref="A5:B7"/>
    <mergeCell ref="O6:P6"/>
    <mergeCell ref="W5:AA5"/>
    <mergeCell ref="E6:H6"/>
    <mergeCell ref="T6:T7"/>
    <mergeCell ref="C6:D6"/>
    <mergeCell ref="AA6:AA7"/>
    <mergeCell ref="AB5:AC5"/>
    <mergeCell ref="C5:R5"/>
    <mergeCell ref="S5:T5"/>
  </mergeCells>
  <conditionalFormatting sqref="C8:Q30">
    <cfRule type="cellIs" dxfId="12" priority="5" stopIfTrue="1" operator="lessThan">
      <formula>0</formula>
    </cfRule>
  </conditionalFormatting>
  <conditionalFormatting sqref="S8:S30">
    <cfRule type="cellIs" dxfId="11" priority="4" stopIfTrue="1" operator="lessThan">
      <formula>0</formula>
    </cfRule>
  </conditionalFormatting>
  <conditionalFormatting sqref="U8:U30">
    <cfRule type="cellIs" dxfId="10" priority="3" stopIfTrue="1" operator="lessThan">
      <formula>0</formula>
    </cfRule>
  </conditionalFormatting>
  <conditionalFormatting sqref="W8:Z30">
    <cfRule type="cellIs" dxfId="9" priority="2" stopIfTrue="1" operator="lessThan">
      <formula>0</formula>
    </cfRule>
  </conditionalFormatting>
  <conditionalFormatting sqref="AB8:AB30">
    <cfRule type="cellIs" dxfId="8" priority="1" stopIfTrue="1" operator="lessThan">
      <formula>0</formula>
    </cfRule>
  </conditionalFormatting>
  <printOptions horizontalCentered="1"/>
  <pageMargins left="0.25" right="0.25" top="0.75" bottom="0.75" header="0.3" footer="0.3"/>
  <pageSetup paperSize="9" scale="35" fitToWidth="2" orientation="landscape" r:id="rId1"/>
  <headerFooter>
    <oddFooter>&amp;C&amp;P</oddFooter>
  </headerFooter>
  <rowBreaks count="1" manualBreakCount="1">
    <brk id="1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40"/>
  <sheetViews>
    <sheetView showGridLines="0" workbookViewId="0"/>
  </sheetViews>
  <sheetFormatPr defaultRowHeight="15" x14ac:dyDescent="0.25"/>
  <cols>
    <col min="1" max="1" width="56.33203125" style="69" customWidth="1"/>
    <col min="2" max="3" width="21.83203125" style="69" customWidth="1"/>
    <col min="4" max="4" width="56.33203125" style="69" customWidth="1"/>
    <col min="5" max="5" width="12.83203125" style="69" customWidth="1"/>
    <col min="6" max="16384" width="9.33203125" style="69"/>
  </cols>
  <sheetData>
    <row r="1" spans="1:8" ht="15" customHeight="1" x14ac:dyDescent="0.25"/>
    <row r="2" spans="1:8" s="66" customFormat="1" ht="24.95" customHeight="1" x14ac:dyDescent="0.2">
      <c r="A2" s="909" t="s">
        <v>331</v>
      </c>
      <c r="B2" s="910"/>
      <c r="C2" s="910"/>
      <c r="D2" s="911"/>
    </row>
    <row r="3" spans="1:8" s="65" customFormat="1" ht="15" customHeight="1" x14ac:dyDescent="0.2">
      <c r="A3" s="491"/>
      <c r="B3" s="1090"/>
      <c r="C3" s="1091"/>
      <c r="D3" s="494" t="s">
        <v>809</v>
      </c>
      <c r="E3" s="67"/>
      <c r="F3" s="67"/>
      <c r="G3" s="67"/>
      <c r="H3" s="67"/>
    </row>
    <row r="4" spans="1:8" s="65" customFormat="1" ht="21" customHeight="1" x14ac:dyDescent="0.35">
      <c r="A4" s="1087" t="s">
        <v>78</v>
      </c>
      <c r="B4" s="1087"/>
      <c r="C4" s="1087"/>
      <c r="D4" s="1087"/>
      <c r="E4" s="68"/>
      <c r="F4" s="68"/>
      <c r="G4" s="68"/>
      <c r="H4" s="68"/>
    </row>
    <row r="5" spans="1:8" ht="21" customHeight="1" thickBot="1" x14ac:dyDescent="0.4">
      <c r="A5" s="1087" t="s">
        <v>79</v>
      </c>
      <c r="B5" s="1087"/>
      <c r="C5" s="1087"/>
      <c r="D5" s="1087"/>
    </row>
    <row r="6" spans="1:8" ht="30" customHeight="1" thickTop="1" x14ac:dyDescent="0.25">
      <c r="A6" s="70" t="s">
        <v>80</v>
      </c>
      <c r="B6" s="1092" t="s">
        <v>81</v>
      </c>
      <c r="C6" s="1092"/>
      <c r="D6" s="1093" t="s">
        <v>333</v>
      </c>
      <c r="E6" s="291"/>
    </row>
    <row r="7" spans="1:8" ht="30" customHeight="1" x14ac:dyDescent="0.25">
      <c r="A7" s="72"/>
      <c r="B7" s="73" t="s">
        <v>332</v>
      </c>
      <c r="C7" s="73" t="s">
        <v>347</v>
      </c>
      <c r="D7" s="1094"/>
      <c r="E7" s="291"/>
    </row>
    <row r="8" spans="1:8" ht="30" customHeight="1" x14ac:dyDescent="0.25">
      <c r="A8" s="74" t="s">
        <v>82</v>
      </c>
      <c r="B8" s="75" t="s">
        <v>297</v>
      </c>
      <c r="C8" s="75" t="s">
        <v>297</v>
      </c>
      <c r="D8" s="76">
        <v>0</v>
      </c>
      <c r="E8" s="492" t="s">
        <v>865</v>
      </c>
    </row>
    <row r="9" spans="1:8" ht="30" customHeight="1" x14ac:dyDescent="0.25">
      <c r="A9" s="74" t="s">
        <v>83</v>
      </c>
      <c r="B9" s="77">
        <v>0</v>
      </c>
      <c r="C9" s="77">
        <v>0</v>
      </c>
      <c r="D9" s="78">
        <f>B9+C9</f>
        <v>0</v>
      </c>
      <c r="E9" s="492" t="s">
        <v>866</v>
      </c>
    </row>
    <row r="10" spans="1:8" ht="30" customHeight="1" x14ac:dyDescent="0.25">
      <c r="A10" s="79" t="s">
        <v>84</v>
      </c>
      <c r="B10" s="80">
        <v>0</v>
      </c>
      <c r="C10" s="81">
        <v>0</v>
      </c>
      <c r="D10" s="82">
        <f>B10+C10</f>
        <v>0</v>
      </c>
      <c r="E10" s="492" t="s">
        <v>867</v>
      </c>
    </row>
    <row r="11" spans="1:8" ht="30" customHeight="1" x14ac:dyDescent="0.25">
      <c r="A11" s="83"/>
      <c r="B11" s="1080" t="s">
        <v>85</v>
      </c>
      <c r="C11" s="1074"/>
      <c r="D11" s="84">
        <f>D8+D9-D10</f>
        <v>0</v>
      </c>
      <c r="E11" s="290" t="s">
        <v>818</v>
      </c>
    </row>
    <row r="12" spans="1:8" ht="30" customHeight="1" x14ac:dyDescent="0.25">
      <c r="A12" s="1081" t="s">
        <v>86</v>
      </c>
      <c r="B12" s="1081"/>
      <c r="C12" s="1082"/>
      <c r="D12" s="76">
        <v>0</v>
      </c>
      <c r="E12" s="291"/>
    </row>
    <row r="13" spans="1:8" ht="30" customHeight="1" x14ac:dyDescent="0.25">
      <c r="A13" s="1081" t="s">
        <v>87</v>
      </c>
      <c r="B13" s="1081"/>
      <c r="C13" s="1082"/>
      <c r="D13" s="76">
        <v>0</v>
      </c>
      <c r="E13" s="291"/>
    </row>
    <row r="14" spans="1:8" ht="30" customHeight="1" x14ac:dyDescent="0.25">
      <c r="A14" s="1081" t="s">
        <v>88</v>
      </c>
      <c r="B14" s="1081"/>
      <c r="C14" s="1082"/>
      <c r="D14" s="76">
        <v>0</v>
      </c>
      <c r="E14" s="291"/>
    </row>
    <row r="15" spans="1:8" ht="30" customHeight="1" thickBot="1" x14ac:dyDescent="0.3">
      <c r="A15" s="1083" t="s">
        <v>89</v>
      </c>
      <c r="B15" s="1084"/>
      <c r="C15" s="1085"/>
      <c r="D15" s="85">
        <f>+D11+D12-D13-D14</f>
        <v>0</v>
      </c>
      <c r="E15" s="290" t="s">
        <v>868</v>
      </c>
    </row>
    <row r="16" spans="1:8" ht="30" customHeight="1" thickTop="1" x14ac:dyDescent="0.25">
      <c r="A16" s="71"/>
      <c r="B16" s="71"/>
      <c r="C16" s="71"/>
      <c r="D16" s="71"/>
      <c r="E16" s="291"/>
    </row>
    <row r="17" spans="1:5" ht="24" customHeight="1" x14ac:dyDescent="0.25">
      <c r="A17" s="1086"/>
      <c r="B17" s="1086"/>
      <c r="C17" s="1086"/>
      <c r="D17" s="1086"/>
      <c r="E17" s="291"/>
    </row>
    <row r="18" spans="1:5" ht="24" customHeight="1" x14ac:dyDescent="0.35">
      <c r="A18" s="1087" t="s">
        <v>90</v>
      </c>
      <c r="B18" s="1087"/>
      <c r="C18" s="1087"/>
      <c r="D18" s="1087"/>
      <c r="E18" s="291"/>
    </row>
    <row r="19" spans="1:5" ht="15.75" thickBot="1" x14ac:dyDescent="0.3">
      <c r="A19" s="71"/>
      <c r="B19" s="71"/>
      <c r="C19" s="71"/>
      <c r="D19" s="71"/>
      <c r="E19" s="291"/>
    </row>
    <row r="20" spans="1:5" ht="30" customHeight="1" thickTop="1" x14ac:dyDescent="0.25">
      <c r="A20" s="1088" t="s">
        <v>91</v>
      </c>
      <c r="B20" s="1088"/>
      <c r="C20" s="1089"/>
      <c r="D20" s="90">
        <f>D15</f>
        <v>0</v>
      </c>
      <c r="E20" s="290" t="s">
        <v>869</v>
      </c>
    </row>
    <row r="21" spans="1:5" ht="30" customHeight="1" x14ac:dyDescent="0.25">
      <c r="A21" s="1088" t="s">
        <v>315</v>
      </c>
      <c r="B21" s="1088"/>
      <c r="C21" s="1089"/>
      <c r="D21" s="87">
        <v>0</v>
      </c>
      <c r="E21" s="291"/>
    </row>
    <row r="22" spans="1:5" ht="30" customHeight="1" x14ac:dyDescent="0.25">
      <c r="A22" s="1088" t="s">
        <v>314</v>
      </c>
      <c r="B22" s="1088"/>
      <c r="C22" s="1089"/>
      <c r="D22" s="87">
        <v>0</v>
      </c>
      <c r="E22" s="291"/>
    </row>
    <row r="23" spans="1:5" ht="30" customHeight="1" thickBot="1" x14ac:dyDescent="0.3">
      <c r="A23" s="1088" t="s">
        <v>92</v>
      </c>
      <c r="B23" s="1088"/>
      <c r="C23" s="1089"/>
      <c r="D23" s="88">
        <f>D20-D21+D22</f>
        <v>0</v>
      </c>
      <c r="E23" s="290" t="s">
        <v>870</v>
      </c>
    </row>
    <row r="24" spans="1:5" ht="15.75" customHeight="1" thickTop="1" x14ac:dyDescent="0.25">
      <c r="A24" s="493"/>
      <c r="B24" s="493"/>
      <c r="C24" s="493"/>
      <c r="D24" s="495"/>
      <c r="E24" s="290"/>
    </row>
    <row r="25" spans="1:5" ht="15.75" customHeight="1" x14ac:dyDescent="0.25">
      <c r="A25" s="493"/>
      <c r="B25" s="493"/>
      <c r="C25" s="493"/>
      <c r="D25" s="495"/>
      <c r="E25" s="290"/>
    </row>
    <row r="26" spans="1:5" ht="21.75" thickBot="1" x14ac:dyDescent="0.4">
      <c r="A26" s="1079" t="s">
        <v>1046</v>
      </c>
      <c r="B26" s="1079"/>
      <c r="C26" s="1079"/>
      <c r="D26" s="1079"/>
      <c r="E26" s="290"/>
    </row>
    <row r="27" spans="1:5" ht="15.75" customHeight="1" thickTop="1" x14ac:dyDescent="0.25">
      <c r="A27" s="1071" t="s">
        <v>1047</v>
      </c>
      <c r="B27" s="1071"/>
      <c r="C27" s="1072"/>
      <c r="D27" s="496">
        <f>D15</f>
        <v>0</v>
      </c>
      <c r="E27" s="290" t="s">
        <v>869</v>
      </c>
    </row>
    <row r="28" spans="1:5" ht="15.75" customHeight="1" x14ac:dyDescent="0.25">
      <c r="A28" s="1073" t="s">
        <v>1048</v>
      </c>
      <c r="B28" s="1073"/>
      <c r="C28" s="1074"/>
      <c r="D28" s="76">
        <v>0</v>
      </c>
      <c r="E28" s="492" t="s">
        <v>106</v>
      </c>
    </row>
    <row r="29" spans="1:5" ht="15.75" customHeight="1" x14ac:dyDescent="0.25">
      <c r="A29" s="1073" t="s">
        <v>1049</v>
      </c>
      <c r="B29" s="1073"/>
      <c r="C29" s="1074"/>
      <c r="D29" s="76">
        <v>0</v>
      </c>
      <c r="E29" s="492" t="s">
        <v>107</v>
      </c>
    </row>
    <row r="30" spans="1:5" ht="15.75" customHeight="1" thickBot="1" x14ac:dyDescent="0.3">
      <c r="A30" s="1075" t="s">
        <v>1050</v>
      </c>
      <c r="B30" s="1075"/>
      <c r="C30" s="1076"/>
      <c r="D30" s="85">
        <f>D28+D29</f>
        <v>0</v>
      </c>
      <c r="E30" s="290" t="s">
        <v>1051</v>
      </c>
    </row>
    <row r="31" spans="1:5" ht="15.75" customHeight="1" thickTop="1" x14ac:dyDescent="0.25">
      <c r="A31" s="493"/>
      <c r="B31" s="493"/>
      <c r="C31" s="493"/>
      <c r="D31" s="495"/>
      <c r="E31" s="290"/>
    </row>
    <row r="32" spans="1:5" x14ac:dyDescent="0.25">
      <c r="A32" s="71"/>
      <c r="B32" s="71"/>
      <c r="C32" s="71"/>
      <c r="D32" s="71"/>
      <c r="E32" s="71"/>
    </row>
    <row r="33" spans="1:5" x14ac:dyDescent="0.25">
      <c r="A33" s="1077" t="s">
        <v>93</v>
      </c>
      <c r="B33" s="1078"/>
      <c r="C33" s="1078"/>
      <c r="D33" s="1078"/>
      <c r="E33" s="89"/>
    </row>
    <row r="34" spans="1:5" x14ac:dyDescent="0.25">
      <c r="A34" s="89"/>
      <c r="B34" s="124"/>
      <c r="C34" s="124"/>
      <c r="D34" s="124"/>
      <c r="E34" s="89"/>
    </row>
    <row r="35" spans="1:5" x14ac:dyDescent="0.25">
      <c r="A35" s="71"/>
      <c r="B35" s="71"/>
      <c r="C35" s="71"/>
      <c r="D35" s="71"/>
      <c r="E35" s="71"/>
    </row>
    <row r="36" spans="1:5" x14ac:dyDescent="0.25">
      <c r="A36" s="71" t="s">
        <v>94</v>
      </c>
      <c r="B36" s="71"/>
      <c r="C36" s="71"/>
      <c r="D36" s="71"/>
      <c r="E36" s="71"/>
    </row>
    <row r="37" spans="1:5" x14ac:dyDescent="0.25">
      <c r="A37" s="71"/>
      <c r="B37" s="71"/>
      <c r="C37" s="71"/>
      <c r="D37" s="86" t="s">
        <v>95</v>
      </c>
      <c r="E37" s="71"/>
    </row>
    <row r="38" spans="1:5" x14ac:dyDescent="0.25">
      <c r="A38" s="71"/>
      <c r="B38" s="71"/>
      <c r="C38" s="71"/>
      <c r="D38" s="71"/>
      <c r="E38" s="71"/>
    </row>
    <row r="39" spans="1:5" x14ac:dyDescent="0.25">
      <c r="A39" s="71"/>
      <c r="B39" s="71"/>
      <c r="C39" s="71"/>
      <c r="D39" s="71" t="s">
        <v>96</v>
      </c>
      <c r="E39" s="71"/>
    </row>
    <row r="40" spans="1:5" x14ac:dyDescent="0.25">
      <c r="A40" s="71"/>
      <c r="B40" s="71"/>
      <c r="C40" s="71"/>
      <c r="D40" s="71"/>
      <c r="E40" s="71"/>
    </row>
  </sheetData>
  <sheetProtection password="D3C7" sheet="1"/>
  <mergeCells count="23">
    <mergeCell ref="A2:D2"/>
    <mergeCell ref="B3:C3"/>
    <mergeCell ref="A4:D4"/>
    <mergeCell ref="A5:D5"/>
    <mergeCell ref="B6:C6"/>
    <mergeCell ref="D6:D7"/>
    <mergeCell ref="A26:D26"/>
    <mergeCell ref="B11:C11"/>
    <mergeCell ref="A12:C12"/>
    <mergeCell ref="A13:C13"/>
    <mergeCell ref="A14:C14"/>
    <mergeCell ref="A15:C15"/>
    <mergeCell ref="A17:D17"/>
    <mergeCell ref="A18:D18"/>
    <mergeCell ref="A20:C20"/>
    <mergeCell ref="A21:C21"/>
    <mergeCell ref="A22:C22"/>
    <mergeCell ref="A23:C23"/>
    <mergeCell ref="A27:C27"/>
    <mergeCell ref="A28:C28"/>
    <mergeCell ref="A29:C29"/>
    <mergeCell ref="A30:C30"/>
    <mergeCell ref="A33:D33"/>
  </mergeCells>
  <pageMargins left="0.25" right="0.25"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14"/>
  <sheetViews>
    <sheetView showGridLines="0" zoomScale="85" zoomScaleNormal="85" workbookViewId="0">
      <selection sqref="A1:J1"/>
    </sheetView>
  </sheetViews>
  <sheetFormatPr defaultRowHeight="15" x14ac:dyDescent="0.25"/>
  <cols>
    <col min="1" max="1" width="10.6640625" style="599" customWidth="1"/>
    <col min="2" max="2" width="83.83203125" style="599" customWidth="1"/>
    <col min="3" max="3" width="68.1640625" style="599" customWidth="1"/>
    <col min="4" max="4" width="3.83203125" style="599" customWidth="1"/>
    <col min="5" max="5" width="22.5" style="144" customWidth="1"/>
    <col min="6" max="6" width="21.33203125" style="144" customWidth="1"/>
    <col min="7" max="7" width="17" style="144" customWidth="1"/>
    <col min="8" max="8" width="16.1640625" style="599" customWidth="1"/>
    <col min="9" max="9" width="16.33203125" style="599" customWidth="1"/>
    <col min="10" max="10" width="16.5" style="599" customWidth="1"/>
    <col min="11" max="16384" width="9.33203125" style="143"/>
  </cols>
  <sheetData>
    <row r="1" spans="1:22" ht="15" customHeight="1" x14ac:dyDescent="0.25">
      <c r="A1" s="997"/>
      <c r="B1" s="967"/>
      <c r="C1" s="967"/>
      <c r="D1" s="967"/>
      <c r="E1" s="967"/>
      <c r="F1" s="967"/>
      <c r="G1" s="967"/>
      <c r="H1" s="967"/>
      <c r="I1" s="967"/>
      <c r="J1" s="967"/>
    </row>
    <row r="2" spans="1:22" ht="24.95" customHeight="1" x14ac:dyDescent="0.25">
      <c r="A2" s="909" t="s">
        <v>331</v>
      </c>
      <c r="B2" s="910"/>
      <c r="C2" s="910"/>
      <c r="D2" s="910"/>
      <c r="E2" s="910"/>
      <c r="F2" s="910"/>
      <c r="G2" s="988"/>
      <c r="H2" s="988"/>
      <c r="I2" s="988"/>
      <c r="J2" s="965"/>
    </row>
    <row r="3" spans="1:22" ht="15" customHeight="1" x14ac:dyDescent="0.25">
      <c r="A3" s="912"/>
      <c r="B3" s="913"/>
      <c r="C3" s="913"/>
      <c r="D3" s="913"/>
      <c r="E3" s="913"/>
      <c r="F3" s="913"/>
      <c r="G3" s="942"/>
      <c r="H3" s="942"/>
      <c r="I3" s="942"/>
      <c r="J3" s="942"/>
      <c r="M3" s="505"/>
    </row>
    <row r="4" spans="1:22" ht="21" customHeight="1" thickBot="1" x14ac:dyDescent="0.4">
      <c r="A4" s="998" t="s">
        <v>922</v>
      </c>
      <c r="B4" s="999"/>
      <c r="C4" s="999"/>
      <c r="D4" s="999"/>
      <c r="E4" s="999"/>
      <c r="F4" s="999"/>
      <c r="G4" s="1000"/>
      <c r="H4" s="1000"/>
      <c r="I4" s="1000"/>
      <c r="J4" s="1000"/>
      <c r="K4" s="91" t="s">
        <v>484</v>
      </c>
      <c r="L4" s="145"/>
      <c r="M4" s="145"/>
    </row>
    <row r="5" spans="1:22" s="506" customFormat="1" ht="54" customHeight="1" thickTop="1" x14ac:dyDescent="0.2">
      <c r="A5" s="1001" t="s">
        <v>233</v>
      </c>
      <c r="B5" s="1003" t="s">
        <v>234</v>
      </c>
      <c r="C5" s="1003" t="s">
        <v>1065</v>
      </c>
      <c r="D5" s="1003" t="s">
        <v>1064</v>
      </c>
      <c r="E5" s="1003" t="s">
        <v>290</v>
      </c>
      <c r="F5" s="1003" t="s">
        <v>291</v>
      </c>
      <c r="G5" s="1003" t="s">
        <v>292</v>
      </c>
      <c r="H5" s="1003" t="s">
        <v>920</v>
      </c>
      <c r="I5" s="1010" t="s">
        <v>919</v>
      </c>
      <c r="J5" s="1012" t="s">
        <v>918</v>
      </c>
      <c r="K5" s="1005"/>
      <c r="L5" s="1095"/>
      <c r="M5" s="1095"/>
      <c r="N5" s="1095"/>
      <c r="O5" s="1095"/>
      <c r="P5" s="1095"/>
      <c r="Q5" s="1095"/>
      <c r="R5" s="1095"/>
      <c r="S5" s="926"/>
      <c r="T5" s="926"/>
      <c r="U5" s="926"/>
      <c r="V5" s="926"/>
    </row>
    <row r="6" spans="1:22" s="506" customFormat="1" ht="45" customHeight="1" thickBot="1" x14ac:dyDescent="0.25">
      <c r="A6" s="1002"/>
      <c r="B6" s="1004"/>
      <c r="C6" s="1097"/>
      <c r="D6" s="1097"/>
      <c r="E6" s="1009"/>
      <c r="F6" s="1009"/>
      <c r="G6" s="1009"/>
      <c r="H6" s="1009"/>
      <c r="I6" s="1011"/>
      <c r="J6" s="1013"/>
      <c r="K6" s="1096"/>
      <c r="L6" s="1095"/>
      <c r="M6" s="1095"/>
      <c r="N6" s="1095"/>
      <c r="O6" s="1095"/>
      <c r="P6" s="1095"/>
      <c r="Q6" s="1095"/>
      <c r="R6" s="1095"/>
      <c r="S6" s="926"/>
      <c r="T6" s="926"/>
      <c r="U6" s="926"/>
      <c r="V6" s="926"/>
    </row>
    <row r="7" spans="1:22" ht="15.75" thickTop="1" x14ac:dyDescent="0.25">
      <c r="A7" s="676"/>
      <c r="B7" s="720"/>
      <c r="C7" s="719"/>
      <c r="D7" s="718"/>
      <c r="E7" s="717"/>
      <c r="F7" s="717"/>
      <c r="G7" s="717"/>
      <c r="H7" s="716"/>
      <c r="I7" s="715"/>
      <c r="J7" s="664"/>
    </row>
    <row r="8" spans="1:22" ht="15" customHeight="1" x14ac:dyDescent="0.25">
      <c r="A8" s="714"/>
      <c r="B8" s="713" t="s">
        <v>235</v>
      </c>
      <c r="C8" s="613"/>
      <c r="D8" s="712"/>
      <c r="E8" s="711"/>
      <c r="F8" s="711"/>
      <c r="G8" s="711"/>
      <c r="H8" s="707"/>
      <c r="I8" s="706"/>
      <c r="J8" s="710"/>
    </row>
    <row r="9" spans="1:22" x14ac:dyDescent="0.25">
      <c r="A9" s="709"/>
      <c r="B9" s="643"/>
      <c r="C9" s="643"/>
      <c r="D9" s="681"/>
      <c r="E9" s="708"/>
      <c r="F9" s="708"/>
      <c r="G9" s="708"/>
      <c r="H9" s="707"/>
      <c r="I9" s="706"/>
      <c r="J9" s="705"/>
    </row>
    <row r="10" spans="1:22" x14ac:dyDescent="0.25">
      <c r="A10" s="697" t="s">
        <v>236</v>
      </c>
      <c r="B10" s="643" t="s">
        <v>917</v>
      </c>
      <c r="C10" s="643"/>
      <c r="D10" s="681"/>
      <c r="E10" s="627">
        <f>E11+E13</f>
        <v>0</v>
      </c>
      <c r="F10" s="627">
        <f>F11+F13</f>
        <v>0</v>
      </c>
      <c r="G10" s="627">
        <f>E10+F10</f>
        <v>0</v>
      </c>
      <c r="H10" s="627">
        <f>H11+H13</f>
        <v>0</v>
      </c>
      <c r="I10" s="627">
        <f>I11+I13</f>
        <v>0</v>
      </c>
      <c r="J10" s="610">
        <f>IF(G10&lt;&gt;0,I10/G10,0)</f>
        <v>0</v>
      </c>
    </row>
    <row r="11" spans="1:22" x14ac:dyDescent="0.25">
      <c r="A11" s="697"/>
      <c r="B11" s="690" t="s">
        <v>912</v>
      </c>
      <c r="C11" s="656"/>
      <c r="D11" s="689"/>
      <c r="E11" s="627">
        <v>0</v>
      </c>
      <c r="F11" s="627">
        <v>0</v>
      </c>
      <c r="G11" s="627">
        <f>E11+F11</f>
        <v>0</v>
      </c>
      <c r="H11" s="627"/>
      <c r="I11" s="704"/>
      <c r="J11" s="610"/>
    </row>
    <row r="12" spans="1:22" s="616" customFormat="1" ht="12.75" x14ac:dyDescent="0.2">
      <c r="A12" s="695"/>
      <c r="B12" s="686"/>
      <c r="C12" s="622"/>
      <c r="D12" s="680"/>
      <c r="E12" s="619"/>
      <c r="F12" s="619"/>
      <c r="G12" s="620"/>
      <c r="H12" s="620"/>
      <c r="I12" s="703"/>
      <c r="J12" s="617"/>
    </row>
    <row r="13" spans="1:22" x14ac:dyDescent="0.25">
      <c r="A13" s="697"/>
      <c r="B13" s="702" t="s">
        <v>916</v>
      </c>
      <c r="C13" s="643"/>
      <c r="D13" s="681"/>
      <c r="E13" s="611">
        <v>0</v>
      </c>
      <c r="F13" s="611">
        <v>0</v>
      </c>
      <c r="G13" s="611">
        <f>E13+F13</f>
        <v>0</v>
      </c>
      <c r="H13" s="611">
        <v>0</v>
      </c>
      <c r="I13" s="701">
        <v>0</v>
      </c>
      <c r="J13" s="625">
        <f>IF(G13&lt;&gt;0,I13/G13,0)</f>
        <v>0</v>
      </c>
    </row>
    <row r="14" spans="1:22" s="616" customFormat="1" ht="12.75" x14ac:dyDescent="0.2">
      <c r="A14" s="695"/>
      <c r="B14" s="686"/>
      <c r="C14" s="622"/>
      <c r="D14" s="680"/>
      <c r="E14" s="619"/>
      <c r="F14" s="619"/>
      <c r="G14" s="620"/>
      <c r="H14" s="619"/>
      <c r="I14" s="700"/>
      <c r="J14" s="617"/>
    </row>
    <row r="15" spans="1:22" x14ac:dyDescent="0.25">
      <c r="A15" s="697" t="s">
        <v>238</v>
      </c>
      <c r="B15" s="644" t="s">
        <v>915</v>
      </c>
      <c r="C15" s="643"/>
      <c r="D15" s="642"/>
      <c r="E15" s="627">
        <f>E16+E18</f>
        <v>0</v>
      </c>
      <c r="F15" s="627">
        <f>F16+F18</f>
        <v>0</v>
      </c>
      <c r="G15" s="627">
        <f>E15+F15</f>
        <v>0</v>
      </c>
      <c r="H15" s="627">
        <f>H16+H18</f>
        <v>0</v>
      </c>
      <c r="I15" s="627">
        <f>I16+I18</f>
        <v>0</v>
      </c>
      <c r="J15" s="610">
        <f>IF(G15&lt;&gt;0,I15/G15,0)</f>
        <v>0</v>
      </c>
      <c r="K15" s="152" t="s">
        <v>1017</v>
      </c>
    </row>
    <row r="16" spans="1:22" x14ac:dyDescent="0.25">
      <c r="A16" s="697"/>
      <c r="B16" s="690" t="s">
        <v>912</v>
      </c>
      <c r="C16" s="656"/>
      <c r="D16" s="689"/>
      <c r="E16" s="627">
        <v>0</v>
      </c>
      <c r="F16" s="627">
        <v>0</v>
      </c>
      <c r="G16" s="627">
        <f>E16+F16</f>
        <v>0</v>
      </c>
      <c r="H16" s="627"/>
      <c r="I16" s="704"/>
      <c r="J16" s="610"/>
      <c r="K16" s="152" t="s">
        <v>1017</v>
      </c>
    </row>
    <row r="17" spans="1:11" s="616" customFormat="1" ht="12.75" x14ac:dyDescent="0.2">
      <c r="A17" s="695"/>
      <c r="B17" s="686"/>
      <c r="C17" s="622"/>
      <c r="D17" s="680"/>
      <c r="E17" s="619"/>
      <c r="F17" s="619"/>
      <c r="G17" s="620"/>
      <c r="H17" s="620"/>
      <c r="I17" s="703"/>
      <c r="J17" s="617"/>
      <c r="K17" s="699"/>
    </row>
    <row r="18" spans="1:11" x14ac:dyDescent="0.25">
      <c r="A18" s="697"/>
      <c r="B18" s="702" t="s">
        <v>914</v>
      </c>
      <c r="C18" s="643"/>
      <c r="D18" s="681"/>
      <c r="E18" s="611">
        <v>0</v>
      </c>
      <c r="F18" s="611">
        <v>0</v>
      </c>
      <c r="G18" s="611">
        <f>E18+F18</f>
        <v>0</v>
      </c>
      <c r="H18" s="611">
        <v>0</v>
      </c>
      <c r="I18" s="701">
        <v>0</v>
      </c>
      <c r="J18" s="625">
        <f>IF(G18&lt;&gt;0,I18/G18,0)</f>
        <v>0</v>
      </c>
      <c r="K18" s="152" t="s">
        <v>1017</v>
      </c>
    </row>
    <row r="19" spans="1:11" s="616" customFormat="1" ht="12.75" x14ac:dyDescent="0.2">
      <c r="A19" s="695"/>
      <c r="B19" s="686"/>
      <c r="C19" s="622"/>
      <c r="D19" s="680"/>
      <c r="E19" s="619"/>
      <c r="F19" s="619"/>
      <c r="G19" s="620"/>
      <c r="H19" s="619"/>
      <c r="I19" s="700"/>
      <c r="J19" s="617"/>
      <c r="K19" s="699"/>
    </row>
    <row r="20" spans="1:11" x14ac:dyDescent="0.25">
      <c r="A20" s="697" t="s">
        <v>239</v>
      </c>
      <c r="B20" s="643" t="s">
        <v>913</v>
      </c>
      <c r="C20" s="643"/>
      <c r="D20" s="681"/>
      <c r="E20" s="627">
        <f>E21+E23</f>
        <v>0</v>
      </c>
      <c r="F20" s="627">
        <f>F21+F23</f>
        <v>0</v>
      </c>
      <c r="G20" s="627">
        <f>E20+F20</f>
        <v>0</v>
      </c>
      <c r="H20" s="627">
        <f>H21+H23</f>
        <v>0</v>
      </c>
      <c r="I20" s="704">
        <f>I21+I23</f>
        <v>0</v>
      </c>
      <c r="J20" s="610">
        <f>IF(G20&lt;&gt;0,I20/G20,0)</f>
        <v>0</v>
      </c>
      <c r="K20" s="152" t="s">
        <v>1017</v>
      </c>
    </row>
    <row r="21" spans="1:11" x14ac:dyDescent="0.25">
      <c r="A21" s="697"/>
      <c r="B21" s="690" t="s">
        <v>912</v>
      </c>
      <c r="C21" s="656"/>
      <c r="D21" s="689"/>
      <c r="E21" s="627">
        <v>0</v>
      </c>
      <c r="F21" s="627">
        <v>0</v>
      </c>
      <c r="G21" s="627">
        <f>E21+F21</f>
        <v>0</v>
      </c>
      <c r="H21" s="627"/>
      <c r="I21" s="704"/>
      <c r="J21" s="610"/>
      <c r="K21" s="152" t="s">
        <v>1017</v>
      </c>
    </row>
    <row r="22" spans="1:11" s="616" customFormat="1" ht="12.75" x14ac:dyDescent="0.2">
      <c r="A22" s="695"/>
      <c r="B22" s="686"/>
      <c r="C22" s="622"/>
      <c r="D22" s="680"/>
      <c r="E22" s="619"/>
      <c r="F22" s="619"/>
      <c r="G22" s="620"/>
      <c r="H22" s="620"/>
      <c r="I22" s="703"/>
      <c r="J22" s="617"/>
      <c r="K22" s="699"/>
    </row>
    <row r="23" spans="1:11" x14ac:dyDescent="0.25">
      <c r="A23" s="697"/>
      <c r="B23" s="702" t="s">
        <v>911</v>
      </c>
      <c r="C23" s="643"/>
      <c r="D23" s="681"/>
      <c r="E23" s="611">
        <v>0</v>
      </c>
      <c r="F23" s="611">
        <v>0</v>
      </c>
      <c r="G23" s="611">
        <f>E23+F23</f>
        <v>0</v>
      </c>
      <c r="H23" s="611">
        <v>0</v>
      </c>
      <c r="I23" s="701">
        <v>0</v>
      </c>
      <c r="J23" s="625">
        <f>IF(G23&lt;&gt;0,I23/G23,0)</f>
        <v>0</v>
      </c>
      <c r="K23" s="152" t="s">
        <v>1017</v>
      </c>
    </row>
    <row r="24" spans="1:11" s="616" customFormat="1" ht="12.75" x14ac:dyDescent="0.2">
      <c r="A24" s="695"/>
      <c r="B24" s="686"/>
      <c r="C24" s="622"/>
      <c r="D24" s="680"/>
      <c r="E24" s="619"/>
      <c r="F24" s="619"/>
      <c r="G24" s="620"/>
      <c r="H24" s="619"/>
      <c r="I24" s="700"/>
      <c r="J24" s="617"/>
      <c r="K24" s="699"/>
    </row>
    <row r="25" spans="1:11" x14ac:dyDescent="0.25">
      <c r="A25" s="647" t="s">
        <v>240</v>
      </c>
      <c r="B25" s="643" t="s">
        <v>910</v>
      </c>
      <c r="C25" s="643"/>
      <c r="D25" s="681"/>
      <c r="E25" s="627">
        <v>0</v>
      </c>
      <c r="F25" s="627">
        <v>0</v>
      </c>
      <c r="G25" s="627">
        <f>E25+F25</f>
        <v>0</v>
      </c>
      <c r="H25" s="627">
        <v>0</v>
      </c>
      <c r="I25" s="696">
        <v>0</v>
      </c>
      <c r="J25" s="610">
        <f>IF(G25&lt;&gt;0,I25/G25,0)</f>
        <v>0</v>
      </c>
      <c r="K25" s="535"/>
    </row>
    <row r="26" spans="1:11" s="616" customFormat="1" ht="12.75" x14ac:dyDescent="0.2">
      <c r="A26" s="646"/>
      <c r="B26" s="622"/>
      <c r="C26" s="622"/>
      <c r="D26" s="680"/>
      <c r="E26" s="619"/>
      <c r="F26" s="619"/>
      <c r="G26" s="620"/>
      <c r="H26" s="619"/>
      <c r="I26" s="694"/>
      <c r="J26" s="617"/>
      <c r="K26" s="698"/>
    </row>
    <row r="27" spans="1:11" x14ac:dyDescent="0.25">
      <c r="A27" s="697" t="s">
        <v>241</v>
      </c>
      <c r="B27" s="643" t="s">
        <v>242</v>
      </c>
      <c r="C27" s="643"/>
      <c r="D27" s="681"/>
      <c r="E27" s="627">
        <v>0</v>
      </c>
      <c r="F27" s="627">
        <v>0</v>
      </c>
      <c r="G27" s="627">
        <f>E27+F27</f>
        <v>0</v>
      </c>
      <c r="H27" s="627">
        <v>0</v>
      </c>
      <c r="I27" s="696">
        <v>0</v>
      </c>
      <c r="J27" s="610">
        <f>IF(G27&lt;&gt;0,I27/G27,0)</f>
        <v>0</v>
      </c>
    </row>
    <row r="28" spans="1:11" s="616" customFormat="1" ht="12.75" x14ac:dyDescent="0.2">
      <c r="A28" s="695"/>
      <c r="B28" s="622"/>
      <c r="C28" s="622"/>
      <c r="D28" s="680"/>
      <c r="E28" s="619"/>
      <c r="F28" s="619"/>
      <c r="G28" s="620"/>
      <c r="H28" s="619"/>
      <c r="I28" s="694"/>
      <c r="J28" s="617"/>
    </row>
    <row r="29" spans="1:11" ht="15" customHeight="1" x14ac:dyDescent="0.25">
      <c r="A29" s="697" t="s">
        <v>243</v>
      </c>
      <c r="B29" s="643" t="s">
        <v>293</v>
      </c>
      <c r="C29" s="643"/>
      <c r="D29" s="681"/>
      <c r="E29" s="627">
        <v>0</v>
      </c>
      <c r="F29" s="627">
        <v>0</v>
      </c>
      <c r="G29" s="627">
        <f>E29+F29</f>
        <v>0</v>
      </c>
      <c r="H29" s="627">
        <v>0</v>
      </c>
      <c r="I29" s="696">
        <v>0</v>
      </c>
      <c r="J29" s="610">
        <f>IF(G29&lt;&gt;0,I29/G29,0)</f>
        <v>0</v>
      </c>
    </row>
    <row r="30" spans="1:11" s="616" customFormat="1" ht="12.75" x14ac:dyDescent="0.2">
      <c r="A30" s="695"/>
      <c r="B30" s="622"/>
      <c r="C30" s="622"/>
      <c r="D30" s="680"/>
      <c r="E30" s="619"/>
      <c r="F30" s="619"/>
      <c r="G30" s="620"/>
      <c r="H30" s="619"/>
      <c r="I30" s="694"/>
      <c r="J30" s="617"/>
    </row>
    <row r="31" spans="1:11" ht="15.75" thickBot="1" x14ac:dyDescent="0.3">
      <c r="A31" s="638" t="s">
        <v>244</v>
      </c>
      <c r="B31" s="679" t="s">
        <v>245</v>
      </c>
      <c r="C31" s="636"/>
      <c r="D31" s="678"/>
      <c r="E31" s="634">
        <f>E10+E15+E20+E25+E27+E29</f>
        <v>0</v>
      </c>
      <c r="F31" s="634">
        <f>F10+F15+F20+F25+F27+F29</f>
        <v>0</v>
      </c>
      <c r="G31" s="634">
        <f>E31+F31</f>
        <v>0</v>
      </c>
      <c r="H31" s="634">
        <f>H10+H15+H20+H25+H27+H29</f>
        <v>0</v>
      </c>
      <c r="I31" s="634">
        <f>I10+I15+I20+I25+I27+I29</f>
        <v>0</v>
      </c>
      <c r="J31" s="625">
        <f>IF(G31&lt;&gt;0,I31/G31,0)</f>
        <v>0</v>
      </c>
    </row>
    <row r="32" spans="1:11" ht="15.75" thickTop="1" x14ac:dyDescent="0.25">
      <c r="A32" s="671" t="s">
        <v>237</v>
      </c>
      <c r="B32" s="670" t="s">
        <v>246</v>
      </c>
      <c r="C32" s="613"/>
      <c r="D32" s="669"/>
      <c r="E32" s="666"/>
      <c r="F32" s="666"/>
      <c r="G32" s="666"/>
      <c r="H32" s="666"/>
      <c r="I32" s="665"/>
      <c r="J32" s="672"/>
    </row>
    <row r="33" spans="1:10" x14ac:dyDescent="0.25">
      <c r="A33" s="683" t="s">
        <v>237</v>
      </c>
      <c r="B33" s="644"/>
      <c r="C33" s="643"/>
      <c r="D33" s="642"/>
      <c r="E33" s="666"/>
      <c r="F33" s="666"/>
      <c r="G33" s="666"/>
      <c r="H33" s="666"/>
      <c r="I33" s="665"/>
      <c r="J33" s="664"/>
    </row>
    <row r="34" spans="1:10" x14ac:dyDescent="0.25">
      <c r="A34" s="647" t="s">
        <v>247</v>
      </c>
      <c r="B34" s="644" t="s">
        <v>248</v>
      </c>
      <c r="C34" s="643"/>
      <c r="D34" s="642"/>
      <c r="E34" s="627">
        <v>0</v>
      </c>
      <c r="F34" s="627">
        <v>0</v>
      </c>
      <c r="G34" s="627">
        <f>E34+F34</f>
        <v>0</v>
      </c>
      <c r="H34" s="693" t="s">
        <v>297</v>
      </c>
      <c r="I34" s="693" t="s">
        <v>297</v>
      </c>
      <c r="J34" s="610" t="s">
        <v>297</v>
      </c>
    </row>
    <row r="35" spans="1:10" s="616" customFormat="1" ht="12.75" x14ac:dyDescent="0.2">
      <c r="A35" s="646"/>
      <c r="B35" s="640"/>
      <c r="C35" s="622"/>
      <c r="D35" s="639"/>
      <c r="E35" s="619"/>
      <c r="F35" s="619"/>
      <c r="G35" s="620"/>
      <c r="H35" s="692"/>
      <c r="I35" s="692"/>
      <c r="J35" s="617"/>
    </row>
    <row r="36" spans="1:10" x14ac:dyDescent="0.25">
      <c r="A36" s="647" t="s">
        <v>249</v>
      </c>
      <c r="B36" s="644" t="s">
        <v>250</v>
      </c>
      <c r="C36" s="643"/>
      <c r="D36" s="642"/>
      <c r="E36" s="627">
        <v>0</v>
      </c>
      <c r="F36" s="627">
        <v>0</v>
      </c>
      <c r="G36" s="627">
        <f>E36+F36</f>
        <v>0</v>
      </c>
      <c r="H36" s="611">
        <v>0</v>
      </c>
      <c r="I36" s="626">
        <v>0</v>
      </c>
      <c r="J36" s="625">
        <f>IF(G36&lt;&gt;0,I36/G36,0)</f>
        <v>0</v>
      </c>
    </row>
    <row r="37" spans="1:10" s="616" customFormat="1" ht="12.75" x14ac:dyDescent="0.2">
      <c r="A37" s="646"/>
      <c r="B37" s="640"/>
      <c r="C37" s="622"/>
      <c r="D37" s="639"/>
      <c r="E37" s="619"/>
      <c r="F37" s="619"/>
      <c r="G37" s="620"/>
      <c r="H37" s="619"/>
      <c r="I37" s="618"/>
      <c r="J37" s="617"/>
    </row>
    <row r="38" spans="1:10" x14ac:dyDescent="0.25">
      <c r="A38" s="647" t="s">
        <v>251</v>
      </c>
      <c r="B38" s="644" t="s">
        <v>252</v>
      </c>
      <c r="C38" s="643"/>
      <c r="D38" s="642"/>
      <c r="E38" s="627">
        <v>0</v>
      </c>
      <c r="F38" s="627">
        <v>0</v>
      </c>
      <c r="G38" s="627">
        <f>E38+F38</f>
        <v>0</v>
      </c>
      <c r="H38" s="611">
        <v>0</v>
      </c>
      <c r="I38" s="626">
        <v>0</v>
      </c>
      <c r="J38" s="625">
        <f>IF(G38&lt;&gt;0,I38/G38,0)</f>
        <v>0</v>
      </c>
    </row>
    <row r="39" spans="1:10" s="616" customFormat="1" ht="12.75" x14ac:dyDescent="0.2">
      <c r="A39" s="646"/>
      <c r="B39" s="640"/>
      <c r="C39" s="622"/>
      <c r="D39" s="639"/>
      <c r="E39" s="619"/>
      <c r="F39" s="619"/>
      <c r="G39" s="620"/>
      <c r="H39" s="619"/>
      <c r="I39" s="618"/>
      <c r="J39" s="617"/>
    </row>
    <row r="40" spans="1:10" x14ac:dyDescent="0.25">
      <c r="A40" s="647" t="s">
        <v>253</v>
      </c>
      <c r="B40" s="643" t="s">
        <v>254</v>
      </c>
      <c r="C40" s="643"/>
      <c r="D40" s="681"/>
      <c r="E40" s="627">
        <v>0</v>
      </c>
      <c r="F40" s="627">
        <v>0</v>
      </c>
      <c r="G40" s="627">
        <f>E40+F40</f>
        <v>0</v>
      </c>
      <c r="H40" s="611">
        <v>0</v>
      </c>
      <c r="I40" s="626">
        <v>0</v>
      </c>
      <c r="J40" s="625">
        <f>IF(G40&lt;&gt;0,I40/G40,0)</f>
        <v>0</v>
      </c>
    </row>
    <row r="41" spans="1:10" s="616" customFormat="1" ht="12.75" x14ac:dyDescent="0.2">
      <c r="A41" s="646"/>
      <c r="B41" s="622"/>
      <c r="C41" s="622"/>
      <c r="D41" s="680"/>
      <c r="E41" s="619"/>
      <c r="F41" s="619"/>
      <c r="G41" s="620"/>
      <c r="H41" s="619"/>
      <c r="I41" s="618"/>
      <c r="J41" s="617"/>
    </row>
    <row r="42" spans="1:10" x14ac:dyDescent="0.25">
      <c r="A42" s="647" t="s">
        <v>255</v>
      </c>
      <c r="B42" s="644" t="s">
        <v>256</v>
      </c>
      <c r="C42" s="643"/>
      <c r="D42" s="642"/>
      <c r="E42" s="627">
        <f>E43+E45</f>
        <v>0</v>
      </c>
      <c r="F42" s="627">
        <f>F43+F45</f>
        <v>0</v>
      </c>
      <c r="G42" s="627">
        <f>E42+F42</f>
        <v>0</v>
      </c>
      <c r="H42" s="654" t="s">
        <v>297</v>
      </c>
      <c r="I42" s="653" t="s">
        <v>297</v>
      </c>
      <c r="J42" s="610" t="s">
        <v>297</v>
      </c>
    </row>
    <row r="43" spans="1:10" x14ac:dyDescent="0.25">
      <c r="A43" s="676" t="s">
        <v>237</v>
      </c>
      <c r="B43" s="690" t="s">
        <v>257</v>
      </c>
      <c r="C43" s="656"/>
      <c r="D43" s="689"/>
      <c r="E43" s="691">
        <v>0</v>
      </c>
      <c r="F43" s="691">
        <v>0</v>
      </c>
      <c r="G43" s="691">
        <f>E43+F43</f>
        <v>0</v>
      </c>
      <c r="H43" s="654" t="s">
        <v>297</v>
      </c>
      <c r="I43" s="653" t="s">
        <v>297</v>
      </c>
      <c r="J43" s="610" t="s">
        <v>297</v>
      </c>
    </row>
    <row r="44" spans="1:10" s="616" customFormat="1" ht="12.75" x14ac:dyDescent="0.2">
      <c r="A44" s="687"/>
      <c r="B44" s="686"/>
      <c r="C44" s="622"/>
      <c r="D44" s="680"/>
      <c r="E44" s="685"/>
      <c r="F44" s="685"/>
      <c r="G44" s="684"/>
      <c r="H44" s="652"/>
      <c r="I44" s="651"/>
      <c r="J44" s="617"/>
    </row>
    <row r="45" spans="1:10" x14ac:dyDescent="0.25">
      <c r="A45" s="676"/>
      <c r="B45" s="690" t="s">
        <v>258</v>
      </c>
      <c r="C45" s="656"/>
      <c r="D45" s="689"/>
      <c r="E45" s="688">
        <v>0</v>
      </c>
      <c r="F45" s="688">
        <v>0</v>
      </c>
      <c r="G45" s="688">
        <f>E45+F45</f>
        <v>0</v>
      </c>
      <c r="H45" s="611">
        <v>0</v>
      </c>
      <c r="I45" s="626">
        <v>0</v>
      </c>
      <c r="J45" s="625">
        <f>IF(G45&lt;&gt;0,I45/G45,0)</f>
        <v>0</v>
      </c>
    </row>
    <row r="46" spans="1:10" s="616" customFormat="1" ht="12.75" x14ac:dyDescent="0.2">
      <c r="A46" s="687"/>
      <c r="B46" s="686"/>
      <c r="C46" s="622"/>
      <c r="D46" s="680"/>
      <c r="E46" s="685"/>
      <c r="F46" s="685"/>
      <c r="G46" s="684"/>
      <c r="H46" s="619"/>
      <c r="I46" s="618"/>
      <c r="J46" s="617"/>
    </row>
    <row r="47" spans="1:10" ht="15.75" thickBot="1" x14ac:dyDescent="0.3">
      <c r="A47" s="638" t="s">
        <v>259</v>
      </c>
      <c r="B47" s="679" t="s">
        <v>260</v>
      </c>
      <c r="C47" s="636"/>
      <c r="D47" s="678"/>
      <c r="E47" s="634">
        <f>+E42+E40+E38+E36+E34</f>
        <v>0</v>
      </c>
      <c r="F47" s="634">
        <f>+F42+F40+F38+F36+F34</f>
        <v>0</v>
      </c>
      <c r="G47" s="634">
        <f>E47+F47</f>
        <v>0</v>
      </c>
      <c r="H47" s="634">
        <f>+H45+H40+H38+H36</f>
        <v>0</v>
      </c>
      <c r="I47" s="633">
        <f>+I45+I40+I38+I36</f>
        <v>0</v>
      </c>
      <c r="J47" s="677"/>
    </row>
    <row r="48" spans="1:10" ht="15.75" thickTop="1" x14ac:dyDescent="0.25">
      <c r="A48" s="671" t="s">
        <v>237</v>
      </c>
      <c r="B48" s="670" t="s">
        <v>261</v>
      </c>
      <c r="C48" s="613"/>
      <c r="D48" s="669"/>
      <c r="E48" s="666"/>
      <c r="F48" s="666"/>
      <c r="G48" s="666"/>
      <c r="H48" s="666"/>
      <c r="I48" s="665"/>
      <c r="J48" s="672"/>
    </row>
    <row r="49" spans="1:10" x14ac:dyDescent="0.25">
      <c r="A49" s="683" t="s">
        <v>237</v>
      </c>
      <c r="B49" s="642"/>
      <c r="C49" s="643"/>
      <c r="D49" s="642"/>
      <c r="E49" s="682"/>
      <c r="F49" s="682"/>
      <c r="G49" s="682"/>
      <c r="H49" s="666"/>
      <c r="I49" s="665"/>
      <c r="J49" s="664"/>
    </row>
    <row r="50" spans="1:10" x14ac:dyDescent="0.25">
      <c r="A50" s="647" t="s">
        <v>262</v>
      </c>
      <c r="B50" s="643" t="s">
        <v>263</v>
      </c>
      <c r="C50" s="643"/>
      <c r="D50" s="681"/>
      <c r="E50" s="627">
        <v>0</v>
      </c>
      <c r="F50" s="627">
        <v>0</v>
      </c>
      <c r="G50" s="627">
        <f>E50+F50</f>
        <v>0</v>
      </c>
      <c r="H50" s="611">
        <v>0</v>
      </c>
      <c r="I50" s="626">
        <v>0</v>
      </c>
      <c r="J50" s="625">
        <f>IF(G50&lt;&gt;0,I50/G50,0)</f>
        <v>0</v>
      </c>
    </row>
    <row r="51" spans="1:10" s="616" customFormat="1" ht="12.75" x14ac:dyDescent="0.2">
      <c r="A51" s="646"/>
      <c r="B51" s="622"/>
      <c r="C51" s="622"/>
      <c r="D51" s="680"/>
      <c r="E51" s="619"/>
      <c r="F51" s="619"/>
      <c r="G51" s="620"/>
      <c r="H51" s="619"/>
      <c r="I51" s="618"/>
      <c r="J51" s="617"/>
    </row>
    <row r="52" spans="1:10" ht="25.5" x14ac:dyDescent="0.25">
      <c r="A52" s="647" t="s">
        <v>264</v>
      </c>
      <c r="B52" s="643" t="s">
        <v>265</v>
      </c>
      <c r="C52" s="643"/>
      <c r="D52" s="681"/>
      <c r="E52" s="627">
        <v>0</v>
      </c>
      <c r="F52" s="627">
        <v>0</v>
      </c>
      <c r="G52" s="627">
        <f>E52+F52</f>
        <v>0</v>
      </c>
      <c r="H52" s="611">
        <v>0</v>
      </c>
      <c r="I52" s="626">
        <v>0</v>
      </c>
      <c r="J52" s="625">
        <f>IF(G52&lt;&gt;0,I52/G52,0)</f>
        <v>0</v>
      </c>
    </row>
    <row r="53" spans="1:10" s="616" customFormat="1" ht="12.75" x14ac:dyDescent="0.2">
      <c r="A53" s="646"/>
      <c r="B53" s="622"/>
      <c r="C53" s="622"/>
      <c r="D53" s="680"/>
      <c r="E53" s="619"/>
      <c r="F53" s="619"/>
      <c r="G53" s="620"/>
      <c r="H53" s="619"/>
      <c r="I53" s="618"/>
      <c r="J53" s="617"/>
    </row>
    <row r="54" spans="1:10" x14ac:dyDescent="0.25">
      <c r="A54" s="647" t="s">
        <v>266</v>
      </c>
      <c r="B54" s="644" t="s">
        <v>267</v>
      </c>
      <c r="C54" s="643"/>
      <c r="D54" s="642"/>
      <c r="E54" s="627">
        <v>0</v>
      </c>
      <c r="F54" s="627">
        <v>0</v>
      </c>
      <c r="G54" s="627">
        <f>E54+F54</f>
        <v>0</v>
      </c>
      <c r="H54" s="611">
        <v>0</v>
      </c>
      <c r="I54" s="626">
        <v>0</v>
      </c>
      <c r="J54" s="625">
        <f>IF(G54&lt;&gt;0,I54/G54,0)</f>
        <v>0</v>
      </c>
    </row>
    <row r="55" spans="1:10" s="616" customFormat="1" ht="12.75" x14ac:dyDescent="0.2">
      <c r="A55" s="646"/>
      <c r="B55" s="640"/>
      <c r="C55" s="622"/>
      <c r="D55" s="639"/>
      <c r="E55" s="619"/>
      <c r="F55" s="619"/>
      <c r="G55" s="620"/>
      <c r="H55" s="619"/>
      <c r="I55" s="618"/>
      <c r="J55" s="617"/>
    </row>
    <row r="56" spans="1:10" x14ac:dyDescent="0.25">
      <c r="A56" s="647" t="s">
        <v>268</v>
      </c>
      <c r="B56" s="644" t="s">
        <v>269</v>
      </c>
      <c r="C56" s="643"/>
      <c r="D56" s="642"/>
      <c r="E56" s="627">
        <v>0</v>
      </c>
      <c r="F56" s="627">
        <v>0</v>
      </c>
      <c r="G56" s="627">
        <f>E56+F56</f>
        <v>0</v>
      </c>
      <c r="H56" s="611">
        <v>0</v>
      </c>
      <c r="I56" s="626">
        <v>0</v>
      </c>
      <c r="J56" s="625">
        <f>IF(G56&lt;&gt;0,I56/G56,0)</f>
        <v>0</v>
      </c>
    </row>
    <row r="57" spans="1:10" s="616" customFormat="1" ht="12.75" x14ac:dyDescent="0.2">
      <c r="A57" s="646"/>
      <c r="B57" s="640"/>
      <c r="C57" s="622"/>
      <c r="D57" s="639"/>
      <c r="E57" s="619"/>
      <c r="F57" s="619"/>
      <c r="G57" s="620"/>
      <c r="H57" s="619"/>
      <c r="I57" s="618"/>
      <c r="J57" s="617"/>
    </row>
    <row r="58" spans="1:10" x14ac:dyDescent="0.25">
      <c r="A58" s="647" t="s">
        <v>270</v>
      </c>
      <c r="B58" s="644" t="s">
        <v>271</v>
      </c>
      <c r="C58" s="643"/>
      <c r="D58" s="642"/>
      <c r="E58" s="627">
        <v>0</v>
      </c>
      <c r="F58" s="627">
        <v>0</v>
      </c>
      <c r="G58" s="627">
        <f>E58+F58</f>
        <v>0</v>
      </c>
      <c r="H58" s="611">
        <v>0</v>
      </c>
      <c r="I58" s="626">
        <v>0</v>
      </c>
      <c r="J58" s="625">
        <f>IF(G58&lt;&gt;0,I58/G58,0)</f>
        <v>0</v>
      </c>
    </row>
    <row r="59" spans="1:10" s="616" customFormat="1" ht="12.75" x14ac:dyDescent="0.2">
      <c r="A59" s="646"/>
      <c r="B59" s="640"/>
      <c r="C59" s="622"/>
      <c r="D59" s="639"/>
      <c r="E59" s="619"/>
      <c r="F59" s="619"/>
      <c r="G59" s="620"/>
      <c r="H59" s="619"/>
      <c r="I59" s="618"/>
      <c r="J59" s="617"/>
    </row>
    <row r="60" spans="1:10" ht="15.75" thickBot="1" x14ac:dyDescent="0.3">
      <c r="A60" s="638" t="s">
        <v>272</v>
      </c>
      <c r="B60" s="679" t="s">
        <v>273</v>
      </c>
      <c r="C60" s="636"/>
      <c r="D60" s="678"/>
      <c r="E60" s="634">
        <f>+E58+E56+E54+E52+E50</f>
        <v>0</v>
      </c>
      <c r="F60" s="634">
        <f>+F58+F56+F54+F52+F50</f>
        <v>0</v>
      </c>
      <c r="G60" s="634">
        <f>E60+F60</f>
        <v>0</v>
      </c>
      <c r="H60" s="634">
        <f>+H58+H56+H54+H52+H50</f>
        <v>0</v>
      </c>
      <c r="I60" s="633">
        <f>+I58+I56+I54+I52+I50</f>
        <v>0</v>
      </c>
      <c r="J60" s="677"/>
    </row>
    <row r="61" spans="1:10" ht="15.75" thickTop="1" x14ac:dyDescent="0.25">
      <c r="A61" s="676" t="s">
        <v>237</v>
      </c>
      <c r="B61" s="675"/>
      <c r="C61" s="674"/>
      <c r="D61" s="673"/>
      <c r="E61" s="666"/>
      <c r="F61" s="666"/>
      <c r="G61" s="666"/>
      <c r="H61" s="666"/>
      <c r="I61" s="665"/>
      <c r="J61" s="672"/>
    </row>
    <row r="62" spans="1:10" x14ac:dyDescent="0.25">
      <c r="A62" s="671" t="s">
        <v>237</v>
      </c>
      <c r="B62" s="670" t="s">
        <v>274</v>
      </c>
      <c r="C62" s="613"/>
      <c r="D62" s="669"/>
      <c r="E62" s="666"/>
      <c r="F62" s="666"/>
      <c r="G62" s="666"/>
      <c r="H62" s="666"/>
      <c r="I62" s="665"/>
      <c r="J62" s="664"/>
    </row>
    <row r="63" spans="1:10" x14ac:dyDescent="0.25">
      <c r="A63" s="668" t="s">
        <v>237</v>
      </c>
      <c r="B63" s="667"/>
      <c r="C63" s="656"/>
      <c r="D63" s="655"/>
      <c r="E63" s="666"/>
      <c r="F63" s="666"/>
      <c r="G63" s="666"/>
      <c r="H63" s="666"/>
      <c r="I63" s="665"/>
      <c r="J63" s="664"/>
    </row>
    <row r="64" spans="1:10" x14ac:dyDescent="0.25">
      <c r="A64" s="647" t="s">
        <v>275</v>
      </c>
      <c r="B64" s="644" t="s">
        <v>276</v>
      </c>
      <c r="C64" s="643"/>
      <c r="D64" s="642"/>
      <c r="E64" s="627">
        <v>0</v>
      </c>
      <c r="F64" s="627">
        <v>0</v>
      </c>
      <c r="G64" s="627">
        <f>E64+F64</f>
        <v>0</v>
      </c>
      <c r="H64" s="611">
        <v>0</v>
      </c>
      <c r="I64" s="626">
        <v>0</v>
      </c>
      <c r="J64" s="625">
        <f>IF(G64&lt;&gt;0,I64/G64,0)</f>
        <v>0</v>
      </c>
    </row>
    <row r="65" spans="1:10" s="616" customFormat="1" ht="12.75" x14ac:dyDescent="0.2">
      <c r="A65" s="646"/>
      <c r="B65" s="640"/>
      <c r="C65" s="622"/>
      <c r="D65" s="639"/>
      <c r="E65" s="619"/>
      <c r="F65" s="619"/>
      <c r="G65" s="620"/>
      <c r="H65" s="619"/>
      <c r="I65" s="618"/>
      <c r="J65" s="617"/>
    </row>
    <row r="66" spans="1:10" x14ac:dyDescent="0.25">
      <c r="A66" s="647" t="s">
        <v>277</v>
      </c>
      <c r="B66" s="644" t="s">
        <v>278</v>
      </c>
      <c r="C66" s="643"/>
      <c r="D66" s="642"/>
      <c r="E66" s="627">
        <f>E67+E69+E71</f>
        <v>0</v>
      </c>
      <c r="F66" s="627">
        <f>F67+F69+F71</f>
        <v>0</v>
      </c>
      <c r="G66" s="627">
        <f>E66+F66</f>
        <v>0</v>
      </c>
      <c r="H66" s="654" t="s">
        <v>297</v>
      </c>
      <c r="I66" s="653" t="s">
        <v>297</v>
      </c>
      <c r="J66" s="610" t="s">
        <v>297</v>
      </c>
    </row>
    <row r="67" spans="1:10" x14ac:dyDescent="0.25">
      <c r="A67" s="647"/>
      <c r="B67" s="663" t="s">
        <v>279</v>
      </c>
      <c r="C67" s="662"/>
      <c r="D67" s="661"/>
      <c r="E67" s="627">
        <v>0</v>
      </c>
      <c r="F67" s="627">
        <v>0</v>
      </c>
      <c r="G67" s="627">
        <f>E67+F67</f>
        <v>0</v>
      </c>
      <c r="H67" s="654" t="s">
        <v>297</v>
      </c>
      <c r="I67" s="653" t="s">
        <v>297</v>
      </c>
      <c r="J67" s="610" t="s">
        <v>297</v>
      </c>
    </row>
    <row r="68" spans="1:10" s="616" customFormat="1" ht="12.75" x14ac:dyDescent="0.2">
      <c r="A68" s="646"/>
      <c r="B68" s="660"/>
      <c r="C68" s="659"/>
      <c r="D68" s="658"/>
      <c r="E68" s="619"/>
      <c r="F68" s="619"/>
      <c r="G68" s="620"/>
      <c r="H68" s="652"/>
      <c r="I68" s="651"/>
      <c r="J68" s="617"/>
    </row>
    <row r="69" spans="1:10" x14ac:dyDescent="0.25">
      <c r="A69" s="647"/>
      <c r="B69" s="657" t="s">
        <v>280</v>
      </c>
      <c r="C69" s="656"/>
      <c r="D69" s="655"/>
      <c r="E69" s="627">
        <v>0</v>
      </c>
      <c r="F69" s="627">
        <v>0</v>
      </c>
      <c r="G69" s="627">
        <f>E69+F69</f>
        <v>0</v>
      </c>
      <c r="H69" s="654" t="s">
        <v>297</v>
      </c>
      <c r="I69" s="653" t="s">
        <v>297</v>
      </c>
      <c r="J69" s="610" t="s">
        <v>297</v>
      </c>
    </row>
    <row r="70" spans="1:10" s="616" customFormat="1" ht="12.75" x14ac:dyDescent="0.2">
      <c r="A70" s="646"/>
      <c r="B70" s="648"/>
      <c r="C70" s="622"/>
      <c r="D70" s="639"/>
      <c r="E70" s="619"/>
      <c r="F70" s="619"/>
      <c r="G70" s="620"/>
      <c r="H70" s="652"/>
      <c r="I70" s="651"/>
      <c r="J70" s="617"/>
    </row>
    <row r="71" spans="1:10" x14ac:dyDescent="0.25">
      <c r="A71" s="647"/>
      <c r="B71" s="650" t="s">
        <v>281</v>
      </c>
      <c r="C71" s="643"/>
      <c r="D71" s="642"/>
      <c r="E71" s="649">
        <v>0</v>
      </c>
      <c r="F71" s="649">
        <v>0</v>
      </c>
      <c r="G71" s="611">
        <f>E71+F71</f>
        <v>0</v>
      </c>
      <c r="H71" s="611">
        <v>0</v>
      </c>
      <c r="I71" s="626">
        <v>0</v>
      </c>
      <c r="J71" s="625">
        <f>IF(G71&lt;&gt;0,I71/G71,0)</f>
        <v>0</v>
      </c>
    </row>
    <row r="72" spans="1:10" s="616" customFormat="1" ht="12.75" x14ac:dyDescent="0.2">
      <c r="A72" s="646"/>
      <c r="B72" s="648"/>
      <c r="C72" s="622"/>
      <c r="D72" s="639"/>
      <c r="E72" s="619"/>
      <c r="F72" s="619"/>
      <c r="G72" s="620"/>
      <c r="H72" s="619"/>
      <c r="I72" s="618"/>
      <c r="J72" s="617"/>
    </row>
    <row r="73" spans="1:10" x14ac:dyDescent="0.25">
      <c r="A73" s="647" t="s">
        <v>282</v>
      </c>
      <c r="B73" s="644" t="s">
        <v>909</v>
      </c>
      <c r="C73" s="643"/>
      <c r="D73" s="642"/>
      <c r="E73" s="627">
        <f>E74+E76+E78</f>
        <v>0</v>
      </c>
      <c r="F73" s="627">
        <f>F74+F76+F78</f>
        <v>0</v>
      </c>
      <c r="G73" s="627">
        <f>E73+F73</f>
        <v>0</v>
      </c>
      <c r="H73" s="654" t="s">
        <v>297</v>
      </c>
      <c r="I73" s="653" t="s">
        <v>297</v>
      </c>
      <c r="J73" s="610" t="s">
        <v>297</v>
      </c>
    </row>
    <row r="74" spans="1:10" x14ac:dyDescent="0.25">
      <c r="A74" s="647"/>
      <c r="B74" s="663" t="s">
        <v>908</v>
      </c>
      <c r="C74" s="662"/>
      <c r="D74" s="661"/>
      <c r="E74" s="627">
        <v>0</v>
      </c>
      <c r="F74" s="627">
        <v>0</v>
      </c>
      <c r="G74" s="627">
        <f>E74+F74</f>
        <v>0</v>
      </c>
      <c r="H74" s="654" t="s">
        <v>297</v>
      </c>
      <c r="I74" s="653" t="s">
        <v>297</v>
      </c>
      <c r="J74" s="610" t="s">
        <v>297</v>
      </c>
    </row>
    <row r="75" spans="1:10" s="616" customFormat="1" ht="12.75" x14ac:dyDescent="0.2">
      <c r="A75" s="646"/>
      <c r="B75" s="660"/>
      <c r="C75" s="659"/>
      <c r="D75" s="658"/>
      <c r="E75" s="619"/>
      <c r="F75" s="619"/>
      <c r="G75" s="620"/>
      <c r="H75" s="652"/>
      <c r="I75" s="651"/>
      <c r="J75" s="617"/>
    </row>
    <row r="76" spans="1:10" x14ac:dyDescent="0.25">
      <c r="A76" s="647"/>
      <c r="B76" s="657" t="s">
        <v>907</v>
      </c>
      <c r="C76" s="656"/>
      <c r="D76" s="655"/>
      <c r="E76" s="627">
        <v>0</v>
      </c>
      <c r="F76" s="627">
        <v>0</v>
      </c>
      <c r="G76" s="627">
        <f>E76+F76</f>
        <v>0</v>
      </c>
      <c r="H76" s="654" t="s">
        <v>297</v>
      </c>
      <c r="I76" s="653" t="s">
        <v>297</v>
      </c>
      <c r="J76" s="610" t="s">
        <v>297</v>
      </c>
    </row>
    <row r="77" spans="1:10" s="616" customFormat="1" ht="12.75" x14ac:dyDescent="0.2">
      <c r="A77" s="646"/>
      <c r="B77" s="648"/>
      <c r="C77" s="622"/>
      <c r="D77" s="639"/>
      <c r="E77" s="619"/>
      <c r="F77" s="619"/>
      <c r="G77" s="620"/>
      <c r="H77" s="652"/>
      <c r="I77" s="651"/>
      <c r="J77" s="617"/>
    </row>
    <row r="78" spans="1:10" x14ac:dyDescent="0.25">
      <c r="A78" s="647"/>
      <c r="B78" s="650" t="s">
        <v>906</v>
      </c>
      <c r="C78" s="643"/>
      <c r="D78" s="642"/>
      <c r="E78" s="649">
        <v>0</v>
      </c>
      <c r="F78" s="649">
        <v>0</v>
      </c>
      <c r="G78" s="611">
        <f>E78+F78</f>
        <v>0</v>
      </c>
      <c r="H78" s="611">
        <v>0</v>
      </c>
      <c r="I78" s="626">
        <v>0</v>
      </c>
      <c r="J78" s="625">
        <f>IF(G78&lt;&gt;0,I78/G78,0)</f>
        <v>0</v>
      </c>
    </row>
    <row r="79" spans="1:10" s="616" customFormat="1" ht="12.75" x14ac:dyDescent="0.2">
      <c r="A79" s="646"/>
      <c r="B79" s="648"/>
      <c r="C79" s="622"/>
      <c r="D79" s="639"/>
      <c r="E79" s="619"/>
      <c r="F79" s="619"/>
      <c r="G79" s="620"/>
      <c r="H79" s="619"/>
      <c r="I79" s="618"/>
      <c r="J79" s="617"/>
    </row>
    <row r="80" spans="1:10" ht="15" customHeight="1" x14ac:dyDescent="0.25">
      <c r="A80" s="647" t="s">
        <v>283</v>
      </c>
      <c r="B80" s="644" t="s">
        <v>284</v>
      </c>
      <c r="C80" s="643"/>
      <c r="D80" s="642"/>
      <c r="E80" s="627">
        <v>0</v>
      </c>
      <c r="F80" s="627">
        <v>0</v>
      </c>
      <c r="G80" s="627">
        <f>E80+F80</f>
        <v>0</v>
      </c>
      <c r="H80" s="611">
        <v>0</v>
      </c>
      <c r="I80" s="626">
        <v>0</v>
      </c>
      <c r="J80" s="625">
        <f>IF(G80&lt;&gt;0,I80/G80,0)</f>
        <v>0</v>
      </c>
    </row>
    <row r="81" spans="1:10" s="616" customFormat="1" ht="15" customHeight="1" x14ac:dyDescent="0.2">
      <c r="A81" s="646"/>
      <c r="B81" s="640"/>
      <c r="C81" s="622"/>
      <c r="D81" s="639"/>
      <c r="E81" s="619"/>
      <c r="F81" s="619"/>
      <c r="G81" s="620"/>
      <c r="H81" s="619"/>
      <c r="I81" s="618"/>
      <c r="J81" s="617"/>
    </row>
    <row r="82" spans="1:10" ht="15" customHeight="1" x14ac:dyDescent="0.25">
      <c r="A82" s="645" t="s">
        <v>285</v>
      </c>
      <c r="B82" s="644" t="s">
        <v>286</v>
      </c>
      <c r="C82" s="643"/>
      <c r="D82" s="642"/>
      <c r="E82" s="627">
        <v>0</v>
      </c>
      <c r="F82" s="627">
        <v>0</v>
      </c>
      <c r="G82" s="627">
        <f>E82+F82</f>
        <v>0</v>
      </c>
      <c r="H82" s="611">
        <v>0</v>
      </c>
      <c r="I82" s="626">
        <v>0</v>
      </c>
      <c r="J82" s="625">
        <f>IF(G82&lt;&gt;0,I82/G82,0)</f>
        <v>0</v>
      </c>
    </row>
    <row r="83" spans="1:10" s="616" customFormat="1" ht="15" customHeight="1" x14ac:dyDescent="0.2">
      <c r="A83" s="641"/>
      <c r="B83" s="640"/>
      <c r="C83" s="622"/>
      <c r="D83" s="639"/>
      <c r="E83" s="619"/>
      <c r="F83" s="619"/>
      <c r="G83" s="620"/>
      <c r="H83" s="619"/>
      <c r="I83" s="618"/>
      <c r="J83" s="617"/>
    </row>
    <row r="84" spans="1:10" ht="15.75" thickBot="1" x14ac:dyDescent="0.3">
      <c r="A84" s="638" t="s">
        <v>287</v>
      </c>
      <c r="B84" s="637" t="s">
        <v>288</v>
      </c>
      <c r="C84" s="636"/>
      <c r="D84" s="635"/>
      <c r="E84" s="634">
        <f>+E82+E80+E73+E66+E64</f>
        <v>0</v>
      </c>
      <c r="F84" s="634">
        <f>+F82+F80+F73+F66+F64</f>
        <v>0</v>
      </c>
      <c r="G84" s="634">
        <f>E84+F84</f>
        <v>0</v>
      </c>
      <c r="H84" s="634">
        <f>+H82+H80+H78+H71+H64</f>
        <v>0</v>
      </c>
      <c r="I84" s="633">
        <f>+I82+I80+I78+I71+I64</f>
        <v>0</v>
      </c>
      <c r="J84" s="632"/>
    </row>
    <row r="85" spans="1:10" ht="15.75" thickTop="1" x14ac:dyDescent="0.25">
      <c r="A85" s="615"/>
      <c r="B85" s="628"/>
      <c r="C85" s="613"/>
      <c r="D85" s="612"/>
      <c r="E85" s="631"/>
      <c r="F85" s="631"/>
      <c r="G85" s="631"/>
      <c r="H85" s="611"/>
      <c r="I85" s="626"/>
      <c r="J85" s="610"/>
    </row>
    <row r="86" spans="1:10" x14ac:dyDescent="0.25">
      <c r="A86" s="615"/>
      <c r="B86" s="630" t="s">
        <v>905</v>
      </c>
      <c r="C86" s="613"/>
      <c r="D86" s="629"/>
      <c r="E86" s="611"/>
      <c r="F86" s="611"/>
      <c r="G86" s="611"/>
      <c r="H86" s="611"/>
      <c r="I86" s="626"/>
      <c r="J86" s="610"/>
    </row>
    <row r="87" spans="1:10" x14ac:dyDescent="0.25">
      <c r="A87" s="615"/>
      <c r="B87" s="628"/>
      <c r="C87" s="613"/>
      <c r="D87" s="612"/>
      <c r="E87" s="611"/>
      <c r="F87" s="611"/>
      <c r="G87" s="611"/>
      <c r="H87" s="611"/>
      <c r="I87" s="626"/>
      <c r="J87" s="610"/>
    </row>
    <row r="88" spans="1:10" x14ac:dyDescent="0.25">
      <c r="A88" s="615" t="s">
        <v>904</v>
      </c>
      <c r="B88" s="628" t="s">
        <v>903</v>
      </c>
      <c r="C88" s="613"/>
      <c r="D88" s="612"/>
      <c r="E88" s="627">
        <v>0</v>
      </c>
      <c r="F88" s="627">
        <v>0</v>
      </c>
      <c r="G88" s="627">
        <f>E88+F88</f>
        <v>0</v>
      </c>
      <c r="H88" s="611">
        <v>0</v>
      </c>
      <c r="I88" s="626">
        <v>0</v>
      </c>
      <c r="J88" s="625">
        <f>IF(G88&lt;&gt;0,I88/G88,0)</f>
        <v>0</v>
      </c>
    </row>
    <row r="89" spans="1:10" s="616" customFormat="1" ht="12.75" x14ac:dyDescent="0.2">
      <c r="A89" s="624"/>
      <c r="B89" s="623"/>
      <c r="C89" s="622"/>
      <c r="D89" s="621"/>
      <c r="E89" s="619"/>
      <c r="F89" s="619"/>
      <c r="G89" s="620"/>
      <c r="H89" s="619"/>
      <c r="I89" s="618"/>
      <c r="J89" s="617"/>
    </row>
    <row r="90" spans="1:10" x14ac:dyDescent="0.25">
      <c r="A90" s="615" t="s">
        <v>902</v>
      </c>
      <c r="B90" s="628" t="s">
        <v>901</v>
      </c>
      <c r="C90" s="613"/>
      <c r="D90" s="612"/>
      <c r="E90" s="627">
        <v>0</v>
      </c>
      <c r="F90" s="627">
        <v>0</v>
      </c>
      <c r="G90" s="627">
        <f>E90+F90</f>
        <v>0</v>
      </c>
      <c r="H90" s="611">
        <v>0</v>
      </c>
      <c r="I90" s="626">
        <v>0</v>
      </c>
      <c r="J90" s="625">
        <f>IF(G90&lt;&gt;0,I90/G90,0)</f>
        <v>0</v>
      </c>
    </row>
    <row r="91" spans="1:10" s="616" customFormat="1" ht="12.75" x14ac:dyDescent="0.2">
      <c r="A91" s="624"/>
      <c r="B91" s="623"/>
      <c r="C91" s="622"/>
      <c r="D91" s="621"/>
      <c r="E91" s="619"/>
      <c r="F91" s="619"/>
      <c r="G91" s="620"/>
      <c r="H91" s="619"/>
      <c r="I91" s="618"/>
      <c r="J91" s="617"/>
    </row>
    <row r="92" spans="1:10" x14ac:dyDescent="0.25">
      <c r="A92" s="615" t="s">
        <v>900</v>
      </c>
      <c r="B92" s="628" t="s">
        <v>899</v>
      </c>
      <c r="C92" s="613"/>
      <c r="D92" s="612"/>
      <c r="E92" s="627">
        <v>0</v>
      </c>
      <c r="F92" s="627">
        <v>0</v>
      </c>
      <c r="G92" s="627">
        <f>E92+F92</f>
        <v>0</v>
      </c>
      <c r="H92" s="611">
        <v>0</v>
      </c>
      <c r="I92" s="626">
        <v>0</v>
      </c>
      <c r="J92" s="625">
        <f>IF(G92&lt;&gt;0,I92/G92,0)</f>
        <v>0</v>
      </c>
    </row>
    <row r="93" spans="1:10" s="616" customFormat="1" ht="12.75" x14ac:dyDescent="0.2">
      <c r="A93" s="624"/>
      <c r="B93" s="623"/>
      <c r="C93" s="622"/>
      <c r="D93" s="621"/>
      <c r="E93" s="619"/>
      <c r="F93" s="619"/>
      <c r="G93" s="620"/>
      <c r="H93" s="619"/>
      <c r="I93" s="618"/>
      <c r="J93" s="617"/>
    </row>
    <row r="94" spans="1:10" x14ac:dyDescent="0.25">
      <c r="A94" s="615" t="s">
        <v>898</v>
      </c>
      <c r="B94" s="628" t="s">
        <v>897</v>
      </c>
      <c r="C94" s="613"/>
      <c r="D94" s="612"/>
      <c r="E94" s="627">
        <v>0</v>
      </c>
      <c r="F94" s="627">
        <v>0</v>
      </c>
      <c r="G94" s="627">
        <f>E94+F94</f>
        <v>0</v>
      </c>
      <c r="H94" s="611">
        <v>0</v>
      </c>
      <c r="I94" s="626">
        <v>0</v>
      </c>
      <c r="J94" s="625">
        <f>IF(G94&lt;&gt;0,I94/G94,0)</f>
        <v>0</v>
      </c>
    </row>
    <row r="95" spans="1:10" s="616" customFormat="1" ht="12.75" x14ac:dyDescent="0.2">
      <c r="A95" s="624"/>
      <c r="B95" s="623"/>
      <c r="C95" s="622"/>
      <c r="D95" s="621"/>
      <c r="E95" s="619"/>
      <c r="F95" s="619"/>
      <c r="G95" s="620"/>
      <c r="H95" s="619"/>
      <c r="I95" s="618"/>
      <c r="J95" s="617"/>
    </row>
    <row r="96" spans="1:10" ht="15.75" thickBot="1" x14ac:dyDescent="0.3">
      <c r="A96" s="615" t="s">
        <v>896</v>
      </c>
      <c r="B96" s="614" t="s">
        <v>895</v>
      </c>
      <c r="C96" s="613"/>
      <c r="D96" s="612"/>
      <c r="E96" s="611">
        <f>+E94+E92+E90+E88</f>
        <v>0</v>
      </c>
      <c r="F96" s="611">
        <f>+F94+F92+F90+F88</f>
        <v>0</v>
      </c>
      <c r="G96" s="611">
        <f>E96+F96</f>
        <v>0</v>
      </c>
      <c r="H96" s="611">
        <f>+H94+H92+H90+H88</f>
        <v>0</v>
      </c>
      <c r="I96" s="611">
        <f>+I94+I92+I90+I88</f>
        <v>0</v>
      </c>
      <c r="J96" s="610"/>
    </row>
    <row r="97" spans="1:11" ht="18" customHeight="1" thickTop="1" thickBot="1" x14ac:dyDescent="0.3">
      <c r="A97" s="608"/>
      <c r="B97" s="607" t="s">
        <v>289</v>
      </c>
      <c r="C97" s="606"/>
      <c r="D97" s="605"/>
      <c r="E97" s="604">
        <f>+E31+E47+E60+E84+E96</f>
        <v>0</v>
      </c>
      <c r="F97" s="604">
        <f>+F31+F47+F60+F84+F96</f>
        <v>0</v>
      </c>
      <c r="G97" s="604">
        <f>E97+F97</f>
        <v>0</v>
      </c>
      <c r="H97" s="604">
        <f>+H31+H47+H60+H84+H96</f>
        <v>0</v>
      </c>
      <c r="I97" s="609">
        <f>+I31+I47+I60+I84+I96</f>
        <v>0</v>
      </c>
      <c r="J97" s="603">
        <f>IF(G97&lt;&gt;0,I97/G97,0)</f>
        <v>0</v>
      </c>
    </row>
    <row r="98" spans="1:11" ht="18" customHeight="1" thickTop="1" thickBot="1" x14ac:dyDescent="0.3">
      <c r="A98" s="608"/>
      <c r="B98" s="607" t="s">
        <v>894</v>
      </c>
      <c r="C98" s="606"/>
      <c r="D98" s="605"/>
      <c r="E98" s="604">
        <f>+E84</f>
        <v>0</v>
      </c>
      <c r="F98" s="604">
        <f>+F84</f>
        <v>0</v>
      </c>
      <c r="G98" s="604">
        <f>E98+F98</f>
        <v>0</v>
      </c>
      <c r="H98" s="604">
        <f>+H84</f>
        <v>0</v>
      </c>
      <c r="I98" s="604">
        <f>+I84</f>
        <v>0</v>
      </c>
      <c r="J98" s="603">
        <f>IF(G98&lt;&gt;0,I98/G98,0)</f>
        <v>0</v>
      </c>
    </row>
    <row r="99" spans="1:11" ht="18" customHeight="1" thickTop="1" thickBot="1" x14ac:dyDescent="0.3">
      <c r="A99" s="608"/>
      <c r="B99" s="607" t="s">
        <v>1041</v>
      </c>
      <c r="C99" s="606"/>
      <c r="D99" s="605"/>
      <c r="E99" s="604">
        <f>+E97-E98</f>
        <v>0</v>
      </c>
      <c r="F99" s="604">
        <f>+F97-F98</f>
        <v>0</v>
      </c>
      <c r="G99" s="604">
        <f>E99+F99</f>
        <v>0</v>
      </c>
      <c r="H99" s="604">
        <f>+H97-H98</f>
        <v>0</v>
      </c>
      <c r="I99" s="604">
        <f>+I97-I98</f>
        <v>0</v>
      </c>
      <c r="J99" s="603">
        <f>IF(G99&lt;&gt;0,I99/G99,0)</f>
        <v>0</v>
      </c>
      <c r="K99" s="474" t="s">
        <v>1040</v>
      </c>
    </row>
    <row r="100" spans="1:11" ht="16.5" thickTop="1" thickBot="1" x14ac:dyDescent="0.3">
      <c r="A100" s="579"/>
      <c r="B100" s="580"/>
      <c r="C100" s="580"/>
      <c r="D100" s="580"/>
      <c r="E100" s="581"/>
      <c r="F100" s="581"/>
      <c r="G100" s="582"/>
      <c r="H100" s="583"/>
      <c r="I100" s="583"/>
      <c r="J100" s="584"/>
    </row>
    <row r="101" spans="1:11" ht="55.5" customHeight="1" thickTop="1" thickBot="1" x14ac:dyDescent="0.3">
      <c r="B101" s="585" t="s">
        <v>893</v>
      </c>
      <c r="C101" s="602"/>
      <c r="D101" s="602"/>
      <c r="E101" s="586" t="s">
        <v>892</v>
      </c>
      <c r="F101" s="587" t="s">
        <v>891</v>
      </c>
      <c r="G101" s="1014"/>
    </row>
    <row r="102" spans="1:11" ht="36.75" customHeight="1" thickTop="1" x14ac:dyDescent="0.25">
      <c r="B102" s="598" t="s">
        <v>890</v>
      </c>
      <c r="C102" s="579"/>
      <c r="D102" s="579"/>
      <c r="E102" s="806">
        <f>G97</f>
        <v>0</v>
      </c>
      <c r="F102" s="807">
        <f>I97</f>
        <v>0</v>
      </c>
      <c r="G102" s="1014"/>
      <c r="K102" s="473" t="s">
        <v>1093</v>
      </c>
    </row>
    <row r="103" spans="1:11" ht="36.75" customHeight="1" x14ac:dyDescent="0.25">
      <c r="B103" s="598" t="s">
        <v>889</v>
      </c>
      <c r="C103" s="579"/>
      <c r="D103" s="579"/>
      <c r="E103" s="588">
        <v>0</v>
      </c>
      <c r="F103" s="807">
        <f>E103</f>
        <v>0</v>
      </c>
      <c r="K103" s="473" t="s">
        <v>1094</v>
      </c>
    </row>
    <row r="104" spans="1:11" ht="45.75" customHeight="1" thickBot="1" x14ac:dyDescent="0.3">
      <c r="B104" s="589" t="s">
        <v>1039</v>
      </c>
      <c r="C104" s="601"/>
      <c r="D104" s="601"/>
      <c r="E104" s="590">
        <v>0</v>
      </c>
      <c r="F104" s="591">
        <v>0</v>
      </c>
      <c r="K104" s="473" t="s">
        <v>1095</v>
      </c>
    </row>
    <row r="105" spans="1:11" ht="36.75" customHeight="1" thickTop="1" thickBot="1" x14ac:dyDescent="0.3">
      <c r="B105" s="592" t="s">
        <v>333</v>
      </c>
      <c r="C105" s="600"/>
      <c r="D105" s="600"/>
      <c r="E105" s="783">
        <f>E102+E103+E104</f>
        <v>0</v>
      </c>
      <c r="F105" s="808">
        <f>F102+F103+F104</f>
        <v>0</v>
      </c>
    </row>
    <row r="106" spans="1:11" ht="15.75" thickTop="1" x14ac:dyDescent="0.25">
      <c r="B106" s="593"/>
      <c r="C106" s="593"/>
      <c r="D106" s="593"/>
      <c r="E106" s="201"/>
      <c r="F106" s="201"/>
    </row>
    <row r="107" spans="1:11" ht="24.95" customHeight="1" x14ac:dyDescent="0.25">
      <c r="B107" s="963" t="s">
        <v>888</v>
      </c>
      <c r="C107" s="963"/>
      <c r="D107" s="963"/>
      <c r="E107" s="964"/>
      <c r="F107" s="964"/>
      <c r="G107" s="964"/>
      <c r="H107" s="964"/>
      <c r="I107" s="964"/>
      <c r="J107" s="964"/>
      <c r="K107" s="594"/>
    </row>
    <row r="108" spans="1:11" ht="24.95" customHeight="1" x14ac:dyDescent="0.25">
      <c r="B108" s="963" t="s">
        <v>1038</v>
      </c>
      <c r="C108" s="963"/>
      <c r="D108" s="963"/>
      <c r="E108" s="1008"/>
      <c r="F108" s="1008"/>
      <c r="G108" s="1008"/>
      <c r="H108" s="1008"/>
      <c r="I108" s="1008"/>
      <c r="J108" s="1008"/>
      <c r="K108" s="595"/>
    </row>
    <row r="109" spans="1:11" x14ac:dyDescent="0.25">
      <c r="B109" s="963" t="s">
        <v>887</v>
      </c>
      <c r="C109" s="963"/>
      <c r="D109" s="963"/>
      <c r="E109" s="964"/>
      <c r="F109" s="964"/>
      <c r="G109" s="964"/>
      <c r="H109" s="964"/>
      <c r="I109" s="964"/>
      <c r="J109" s="964"/>
    </row>
    <row r="110" spans="1:11" x14ac:dyDescent="0.25">
      <c r="B110" s="963" t="s">
        <v>886</v>
      </c>
      <c r="C110" s="963"/>
      <c r="D110" s="963"/>
      <c r="E110" s="964"/>
      <c r="F110" s="964"/>
      <c r="G110" s="964"/>
      <c r="H110" s="964"/>
      <c r="I110" s="964"/>
      <c r="J110" s="964"/>
    </row>
    <row r="111" spans="1:11" x14ac:dyDescent="0.25">
      <c r="B111" s="963" t="s">
        <v>885</v>
      </c>
      <c r="C111" s="963"/>
      <c r="D111" s="963"/>
      <c r="E111" s="964"/>
      <c r="F111" s="964"/>
      <c r="G111" s="964"/>
      <c r="H111" s="964"/>
      <c r="I111" s="964"/>
      <c r="J111" s="964"/>
    </row>
    <row r="112" spans="1:11" x14ac:dyDescent="0.25">
      <c r="B112" s="963" t="s">
        <v>884</v>
      </c>
      <c r="C112" s="963"/>
      <c r="D112" s="963"/>
      <c r="E112" s="964"/>
      <c r="F112" s="964"/>
      <c r="G112" s="964"/>
      <c r="H112" s="964"/>
      <c r="I112" s="964"/>
      <c r="J112" s="964"/>
    </row>
    <row r="113" spans="2:10" x14ac:dyDescent="0.25">
      <c r="B113" s="963" t="s">
        <v>883</v>
      </c>
      <c r="C113" s="963"/>
      <c r="D113" s="963"/>
      <c r="E113" s="964"/>
      <c r="F113" s="964"/>
      <c r="G113" s="964"/>
      <c r="H113" s="964"/>
      <c r="I113" s="964"/>
      <c r="J113" s="964"/>
    </row>
    <row r="114" spans="2:10" x14ac:dyDescent="0.25">
      <c r="B114" s="963" t="s">
        <v>882</v>
      </c>
      <c r="C114" s="963"/>
      <c r="D114" s="963"/>
      <c r="E114" s="964"/>
      <c r="F114" s="964"/>
      <c r="G114" s="964"/>
      <c r="H114" s="964"/>
      <c r="I114" s="964"/>
      <c r="J114" s="964"/>
    </row>
  </sheetData>
  <sheetProtection password="D3C7" sheet="1"/>
  <mergeCells count="24">
    <mergeCell ref="B114:J114"/>
    <mergeCell ref="K5:V6"/>
    <mergeCell ref="C5:C6"/>
    <mergeCell ref="D5:D6"/>
    <mergeCell ref="B108:J108"/>
    <mergeCell ref="B109:J109"/>
    <mergeCell ref="I5:I6"/>
    <mergeCell ref="J5:J6"/>
    <mergeCell ref="G101:G102"/>
    <mergeCell ref="B107:J107"/>
    <mergeCell ref="B110:J110"/>
    <mergeCell ref="B111:J111"/>
    <mergeCell ref="B112:J112"/>
    <mergeCell ref="B113:J113"/>
    <mergeCell ref="E5:E6"/>
    <mergeCell ref="F5:F6"/>
    <mergeCell ref="A1:J1"/>
    <mergeCell ref="A2:J2"/>
    <mergeCell ref="A3:J3"/>
    <mergeCell ref="A4:J4"/>
    <mergeCell ref="A5:A6"/>
    <mergeCell ref="B5:B6"/>
    <mergeCell ref="G5:G6"/>
    <mergeCell ref="H5:H6"/>
  </mergeCells>
  <printOptions horizontalCentered="1"/>
  <pageMargins left="0.25" right="0.25" top="0.75" bottom="0.75" header="0.3" footer="0.3"/>
  <pageSetup paperSize="9" scale="38" fitToHeight="0"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58"/>
  <sheetViews>
    <sheetView showGridLines="0" tabSelected="1" zoomScaleNormal="100" workbookViewId="0">
      <selection activeCell="A24" sqref="A24:IV24"/>
    </sheetView>
  </sheetViews>
  <sheetFormatPr defaultRowHeight="15" x14ac:dyDescent="0.25"/>
  <cols>
    <col min="1" max="1" width="91.1640625" style="143" customWidth="1"/>
    <col min="2" max="2" width="7.6640625" style="144" customWidth="1"/>
    <col min="3" max="3" width="18.5" style="143" customWidth="1"/>
    <col min="4" max="4" width="19.6640625" style="143" customWidth="1"/>
    <col min="5" max="5" width="15.6640625" style="143" customWidth="1"/>
    <col min="6" max="16384" width="9.33203125" style="143"/>
  </cols>
  <sheetData>
    <row r="1" spans="1:7" ht="15" customHeight="1" x14ac:dyDescent="0.25">
      <c r="A1" s="983"/>
      <c r="B1" s="908"/>
      <c r="C1" s="908"/>
      <c r="D1" s="908"/>
      <c r="E1" s="908"/>
    </row>
    <row r="2" spans="1:7" ht="24.95" customHeight="1" x14ac:dyDescent="0.25">
      <c r="A2" s="909" t="s">
        <v>1097</v>
      </c>
      <c r="B2" s="910"/>
      <c r="C2" s="910"/>
      <c r="D2" s="910"/>
      <c r="E2" s="965"/>
    </row>
    <row r="3" spans="1:7" ht="15" customHeight="1" x14ac:dyDescent="0.25">
      <c r="A3" s="912" t="s">
        <v>810</v>
      </c>
      <c r="B3" s="913"/>
      <c r="C3" s="913"/>
      <c r="D3" s="913"/>
      <c r="E3" s="942"/>
      <c r="F3" s="145"/>
      <c r="G3" s="145"/>
    </row>
    <row r="4" spans="1:7" ht="21" customHeight="1" thickBot="1" x14ac:dyDescent="0.4">
      <c r="A4" s="984" t="s">
        <v>1098</v>
      </c>
      <c r="B4" s="984"/>
      <c r="C4" s="984"/>
      <c r="D4" s="984"/>
      <c r="E4" s="954"/>
      <c r="F4" s="145"/>
      <c r="G4" s="145"/>
    </row>
    <row r="5" spans="1:7" ht="63" customHeight="1" thickTop="1" x14ac:dyDescent="0.25">
      <c r="A5" s="972"/>
      <c r="B5" s="146"/>
      <c r="C5" s="974" t="s">
        <v>334</v>
      </c>
      <c r="D5" s="975"/>
      <c r="E5" s="976"/>
    </row>
    <row r="6" spans="1:7" ht="57.75" customHeight="1" thickBot="1" x14ac:dyDescent="0.3">
      <c r="A6" s="973"/>
      <c r="B6" s="147"/>
      <c r="C6" s="148" t="s">
        <v>332</v>
      </c>
      <c r="D6" s="148" t="s">
        <v>347</v>
      </c>
      <c r="E6" s="149" t="s">
        <v>333</v>
      </c>
    </row>
    <row r="7" spans="1:7" ht="15.75" thickTop="1" x14ac:dyDescent="0.25">
      <c r="A7" s="150"/>
      <c r="B7" s="151"/>
      <c r="C7" s="152"/>
      <c r="D7" s="153"/>
      <c r="E7" s="154"/>
    </row>
    <row r="8" spans="1:7" x14ac:dyDescent="0.25">
      <c r="A8" s="155" t="s">
        <v>1099</v>
      </c>
      <c r="B8" s="156"/>
      <c r="C8" s="157"/>
      <c r="D8" s="158"/>
      <c r="E8" s="292">
        <v>316293.15000000002</v>
      </c>
      <c r="F8" s="91" t="s">
        <v>865</v>
      </c>
    </row>
    <row r="9" spans="1:7" x14ac:dyDescent="0.25">
      <c r="A9" s="160"/>
      <c r="B9" s="161"/>
      <c r="C9" s="162"/>
      <c r="D9" s="163"/>
      <c r="E9" s="164"/>
    </row>
    <row r="10" spans="1:7" x14ac:dyDescent="0.25">
      <c r="A10" s="155" t="s">
        <v>335</v>
      </c>
      <c r="B10" s="156" t="s">
        <v>314</v>
      </c>
      <c r="C10" s="293">
        <v>213880.83</v>
      </c>
      <c r="D10" s="294">
        <v>1331633.7100000004</v>
      </c>
      <c r="E10" s="159">
        <f>C10+D10</f>
        <v>1545514.5400000005</v>
      </c>
      <c r="F10" s="91" t="s">
        <v>875</v>
      </c>
    </row>
    <row r="11" spans="1:7" x14ac:dyDescent="0.25">
      <c r="A11" s="165" t="s">
        <v>336</v>
      </c>
      <c r="B11" s="161" t="s">
        <v>315</v>
      </c>
      <c r="C11" s="295">
        <v>86517.890000000014</v>
      </c>
      <c r="D11" s="296">
        <v>1196512.79</v>
      </c>
      <c r="E11" s="166">
        <f>C11+D11</f>
        <v>1283030.6800000002</v>
      </c>
      <c r="F11" s="91" t="s">
        <v>867</v>
      </c>
    </row>
    <row r="12" spans="1:7" x14ac:dyDescent="0.25">
      <c r="A12" s="155"/>
      <c r="B12" s="156"/>
      <c r="C12" s="167"/>
      <c r="D12" s="168"/>
      <c r="E12" s="169"/>
    </row>
    <row r="13" spans="1:7" x14ac:dyDescent="0.25">
      <c r="A13" s="170" t="s">
        <v>1100</v>
      </c>
      <c r="B13" s="171" t="str">
        <f>B17</f>
        <v>(=)</v>
      </c>
      <c r="C13" s="172"/>
      <c r="D13" s="173"/>
      <c r="E13" s="174">
        <f>E8+E10-E11</f>
        <v>578777.01000000024</v>
      </c>
      <c r="F13" s="142" t="s">
        <v>818</v>
      </c>
    </row>
    <row r="14" spans="1:7" x14ac:dyDescent="0.25">
      <c r="A14" s="155"/>
      <c r="B14" s="156"/>
      <c r="C14" s="157"/>
      <c r="D14" s="158"/>
      <c r="E14" s="169"/>
    </row>
    <row r="15" spans="1:7" x14ac:dyDescent="0.25">
      <c r="A15" s="170" t="s">
        <v>1101</v>
      </c>
      <c r="B15" s="175" t="s">
        <v>315</v>
      </c>
      <c r="C15" s="157"/>
      <c r="D15" s="158"/>
      <c r="E15" s="141">
        <v>0</v>
      </c>
    </row>
    <row r="16" spans="1:7" x14ac:dyDescent="0.25">
      <c r="A16" s="155"/>
      <c r="B16" s="156"/>
      <c r="C16" s="157"/>
      <c r="D16" s="158"/>
      <c r="E16" s="169"/>
    </row>
    <row r="17" spans="1:6" x14ac:dyDescent="0.25">
      <c r="A17" s="176" t="s">
        <v>1102</v>
      </c>
      <c r="B17" s="177" t="s">
        <v>316</v>
      </c>
      <c r="C17" s="157"/>
      <c r="D17" s="158"/>
      <c r="E17" s="178">
        <f>E13-E15</f>
        <v>578777.01000000024</v>
      </c>
      <c r="F17" s="142" t="s">
        <v>819</v>
      </c>
    </row>
    <row r="18" spans="1:6" x14ac:dyDescent="0.25">
      <c r="A18" s="155"/>
      <c r="B18" s="156"/>
      <c r="C18" s="162"/>
      <c r="D18" s="163"/>
      <c r="E18" s="164"/>
    </row>
    <row r="19" spans="1:6" x14ac:dyDescent="0.25">
      <c r="A19" s="179" t="s">
        <v>343</v>
      </c>
      <c r="B19" s="180" t="s">
        <v>314</v>
      </c>
      <c r="C19" s="293">
        <v>41973.48000000004</v>
      </c>
      <c r="D19" s="294">
        <v>38812.199999999815</v>
      </c>
      <c r="E19" s="159">
        <f>C19+D19</f>
        <v>80785.679999999847</v>
      </c>
      <c r="F19" s="91" t="s">
        <v>876</v>
      </c>
    </row>
    <row r="20" spans="1:6" ht="30" x14ac:dyDescent="0.25">
      <c r="A20" s="181" t="s">
        <v>342</v>
      </c>
      <c r="B20" s="156"/>
      <c r="C20" s="157"/>
      <c r="D20" s="158"/>
      <c r="E20" s="208">
        <v>0</v>
      </c>
    </row>
    <row r="21" spans="1:6" x14ac:dyDescent="0.25">
      <c r="A21" s="165" t="s">
        <v>337</v>
      </c>
      <c r="B21" s="161" t="s">
        <v>315</v>
      </c>
      <c r="C21" s="295">
        <v>21099.019999999997</v>
      </c>
      <c r="D21" s="296">
        <v>195917.69000000003</v>
      </c>
      <c r="E21" s="166">
        <f>C21+D21</f>
        <v>217016.71000000002</v>
      </c>
      <c r="F21" s="91" t="s">
        <v>877</v>
      </c>
    </row>
    <row r="22" spans="1:6" x14ac:dyDescent="0.25">
      <c r="A22" s="155"/>
      <c r="B22" s="156"/>
      <c r="C22" s="167"/>
      <c r="D22" s="168"/>
      <c r="E22" s="182"/>
    </row>
    <row r="23" spans="1:6" x14ac:dyDescent="0.25">
      <c r="A23" s="179" t="s">
        <v>338</v>
      </c>
      <c r="B23" s="180" t="s">
        <v>315</v>
      </c>
      <c r="C23" s="172"/>
      <c r="D23" s="173"/>
      <c r="E23" s="292">
        <v>0</v>
      </c>
      <c r="F23" s="91" t="s">
        <v>828</v>
      </c>
    </row>
    <row r="24" spans="1:6" x14ac:dyDescent="0.25">
      <c r="A24" s="165" t="s">
        <v>339</v>
      </c>
      <c r="B24" s="161" t="s">
        <v>315</v>
      </c>
      <c r="C24" s="172"/>
      <c r="D24" s="173"/>
      <c r="E24" s="297">
        <v>65000</v>
      </c>
      <c r="F24" s="91" t="s">
        <v>829</v>
      </c>
    </row>
    <row r="25" spans="1:6" x14ac:dyDescent="0.25">
      <c r="A25" s="155"/>
      <c r="B25" s="156"/>
      <c r="C25" s="157"/>
      <c r="D25" s="158"/>
      <c r="E25" s="183"/>
    </row>
    <row r="26" spans="1:6" x14ac:dyDescent="0.25">
      <c r="A26" s="210" t="s">
        <v>1103</v>
      </c>
      <c r="B26" s="177" t="s">
        <v>316</v>
      </c>
      <c r="C26" s="157"/>
      <c r="D26" s="158"/>
      <c r="E26" s="184">
        <f>E17+E19-E21-E23-E24</f>
        <v>377545.98000000004</v>
      </c>
      <c r="F26" s="142" t="s">
        <v>830</v>
      </c>
    </row>
    <row r="27" spans="1:6" ht="15.75" thickBot="1" x14ac:dyDescent="0.3">
      <c r="A27" s="211"/>
      <c r="B27" s="156"/>
      <c r="C27" s="157"/>
      <c r="D27" s="158"/>
      <c r="E27" s="183"/>
    </row>
    <row r="28" spans="1:6" ht="16.5" thickTop="1" thickBot="1" x14ac:dyDescent="0.3">
      <c r="A28" s="185"/>
      <c r="B28" s="186"/>
      <c r="C28" s="187"/>
      <c r="D28" s="187"/>
      <c r="E28" s="188"/>
    </row>
    <row r="29" spans="1:6" ht="16.5" thickTop="1" thickBot="1" x14ac:dyDescent="0.3">
      <c r="A29" s="189" t="s">
        <v>1104</v>
      </c>
      <c r="B29" s="190"/>
      <c r="C29" s="190"/>
      <c r="D29" s="190"/>
      <c r="E29" s="191"/>
    </row>
    <row r="30" spans="1:6" ht="15.75" thickTop="1" x14ac:dyDescent="0.25">
      <c r="A30" s="726"/>
      <c r="B30" s="193"/>
      <c r="C30" s="157"/>
      <c r="D30" s="157"/>
      <c r="E30" s="183"/>
    </row>
    <row r="31" spans="1:6" x14ac:dyDescent="0.25">
      <c r="A31" s="194" t="s">
        <v>344</v>
      </c>
      <c r="B31" s="195"/>
      <c r="C31" s="157"/>
      <c r="D31" s="157"/>
      <c r="E31" s="183"/>
      <c r="F31" s="91" t="s">
        <v>833</v>
      </c>
    </row>
    <row r="32" spans="1:6" x14ac:dyDescent="0.25">
      <c r="A32" s="966" t="s">
        <v>1105</v>
      </c>
      <c r="B32" s="967"/>
      <c r="C32" s="967"/>
      <c r="D32" s="968"/>
      <c r="E32" s="140">
        <v>13199.62</v>
      </c>
      <c r="F32" s="91" t="s">
        <v>1024</v>
      </c>
    </row>
    <row r="33" spans="1:6" x14ac:dyDescent="0.25">
      <c r="A33" s="966" t="s">
        <v>1106</v>
      </c>
      <c r="B33" s="967"/>
      <c r="C33" s="967"/>
      <c r="D33" s="968"/>
      <c r="E33" s="777">
        <v>0</v>
      </c>
      <c r="F33" s="91" t="s">
        <v>1025</v>
      </c>
    </row>
    <row r="34" spans="1:6" x14ac:dyDescent="0.25">
      <c r="A34" s="726" t="s">
        <v>1074</v>
      </c>
      <c r="B34" s="724"/>
      <c r="C34" s="724"/>
      <c r="D34" s="725"/>
      <c r="E34" s="140">
        <v>0</v>
      </c>
      <c r="F34" s="91"/>
    </row>
    <row r="35" spans="1:6" x14ac:dyDescent="0.25">
      <c r="A35" s="726" t="s">
        <v>1073</v>
      </c>
      <c r="B35" s="724"/>
      <c r="C35" s="724"/>
      <c r="D35" s="725"/>
      <c r="E35" s="140">
        <v>43.85</v>
      </c>
      <c r="F35" s="91"/>
    </row>
    <row r="36" spans="1:6" x14ac:dyDescent="0.25">
      <c r="A36" s="969" t="s">
        <v>1072</v>
      </c>
      <c r="B36" s="970"/>
      <c r="C36" s="970"/>
      <c r="D36" s="971"/>
      <c r="E36" s="140">
        <v>0</v>
      </c>
      <c r="F36" s="196"/>
    </row>
    <row r="37" spans="1:6" x14ac:dyDescent="0.25">
      <c r="A37" s="969" t="s">
        <v>432</v>
      </c>
      <c r="B37" s="970"/>
      <c r="C37" s="970"/>
      <c r="D37" s="971"/>
      <c r="E37" s="140">
        <f>5000+2700</f>
        <v>7700</v>
      </c>
      <c r="F37" s="469" t="s">
        <v>1052</v>
      </c>
    </row>
    <row r="38" spans="1:6" x14ac:dyDescent="0.25">
      <c r="A38" s="197"/>
      <c r="B38" s="198" t="s">
        <v>341</v>
      </c>
      <c r="C38" s="199"/>
      <c r="D38" s="157"/>
      <c r="E38" s="200">
        <f>SUM(E32:E37)</f>
        <v>20943.47</v>
      </c>
      <c r="F38" s="142" t="s">
        <v>820</v>
      </c>
    </row>
    <row r="39" spans="1:6" x14ac:dyDescent="0.25">
      <c r="A39" s="194" t="s">
        <v>340</v>
      </c>
      <c r="B39" s="201"/>
      <c r="C39" s="152"/>
      <c r="D39" s="152"/>
      <c r="E39" s="202"/>
      <c r="F39" s="468" t="s">
        <v>1026</v>
      </c>
    </row>
    <row r="40" spans="1:6" x14ac:dyDescent="0.25">
      <c r="A40" s="982" t="s">
        <v>811</v>
      </c>
      <c r="B40" s="967"/>
      <c r="C40" s="967"/>
      <c r="D40" s="968"/>
      <c r="E40" s="140">
        <v>0</v>
      </c>
      <c r="F40" s="469" t="s">
        <v>1027</v>
      </c>
    </row>
    <row r="41" spans="1:6" x14ac:dyDescent="0.25">
      <c r="A41" s="982" t="s">
        <v>812</v>
      </c>
      <c r="B41" s="967"/>
      <c r="C41" s="967"/>
      <c r="D41" s="968"/>
      <c r="E41" s="140">
        <v>0</v>
      </c>
      <c r="F41" s="469" t="s">
        <v>1028</v>
      </c>
    </row>
    <row r="42" spans="1:6" x14ac:dyDescent="0.25">
      <c r="A42" s="982" t="s">
        <v>813</v>
      </c>
      <c r="B42" s="967"/>
      <c r="C42" s="967"/>
      <c r="D42" s="968"/>
      <c r="E42" s="140">
        <v>0</v>
      </c>
      <c r="F42" s="469" t="s">
        <v>1029</v>
      </c>
    </row>
    <row r="43" spans="1:6" x14ac:dyDescent="0.25">
      <c r="A43" s="982" t="s">
        <v>376</v>
      </c>
      <c r="B43" s="967"/>
      <c r="C43" s="967"/>
      <c r="D43" s="968"/>
      <c r="E43" s="140">
        <v>0</v>
      </c>
      <c r="F43" s="469" t="s">
        <v>1030</v>
      </c>
    </row>
    <row r="44" spans="1:6" x14ac:dyDescent="0.25">
      <c r="A44" s="982" t="s">
        <v>814</v>
      </c>
      <c r="B44" s="967"/>
      <c r="C44" s="967"/>
      <c r="D44" s="968"/>
      <c r="E44" s="140">
        <v>0</v>
      </c>
      <c r="F44" s="469" t="s">
        <v>1031</v>
      </c>
    </row>
    <row r="45" spans="1:6" x14ac:dyDescent="0.25">
      <c r="A45" s="197"/>
      <c r="B45" s="198" t="s">
        <v>683</v>
      </c>
      <c r="C45" s="152"/>
      <c r="D45" s="152"/>
      <c r="E45" s="200">
        <f>SUM(E40:E44)</f>
        <v>0</v>
      </c>
      <c r="F45" s="142" t="s">
        <v>821</v>
      </c>
    </row>
    <row r="46" spans="1:6" x14ac:dyDescent="0.25">
      <c r="A46" s="194" t="s">
        <v>815</v>
      </c>
      <c r="B46" s="198"/>
      <c r="C46" s="152"/>
      <c r="D46" s="152"/>
      <c r="E46" s="203"/>
    </row>
    <row r="47" spans="1:6" x14ac:dyDescent="0.25">
      <c r="A47" s="197"/>
      <c r="B47" s="198" t="s">
        <v>817</v>
      </c>
      <c r="C47" s="152"/>
      <c r="D47" s="152"/>
      <c r="E47" s="209">
        <v>2538.6</v>
      </c>
      <c r="F47" s="469" t="s">
        <v>1032</v>
      </c>
    </row>
    <row r="48" spans="1:6" x14ac:dyDescent="0.25">
      <c r="A48" s="197"/>
      <c r="B48" s="198"/>
      <c r="C48" s="152"/>
      <c r="D48" s="152"/>
      <c r="E48" s="203"/>
    </row>
    <row r="49" spans="1:11" x14ac:dyDescent="0.25">
      <c r="A49" s="204"/>
      <c r="B49" s="205"/>
      <c r="C49" s="152"/>
      <c r="D49" s="152"/>
      <c r="E49" s="202"/>
    </row>
    <row r="50" spans="1:11" x14ac:dyDescent="0.25">
      <c r="A50" s="197"/>
      <c r="B50" s="198" t="s">
        <v>816</v>
      </c>
      <c r="C50" s="152"/>
      <c r="D50" s="152"/>
      <c r="E50" s="200">
        <f>E26-E38-E45-E47</f>
        <v>354063.91000000003</v>
      </c>
      <c r="F50" s="142" t="s">
        <v>822</v>
      </c>
    </row>
    <row r="51" spans="1:11" ht="15.75" thickBot="1" x14ac:dyDescent="0.3">
      <c r="A51" s="979" t="s">
        <v>837</v>
      </c>
      <c r="B51" s="980"/>
      <c r="C51" s="980"/>
      <c r="D51" s="981"/>
      <c r="E51" s="206"/>
      <c r="F51" s="91" t="s">
        <v>836</v>
      </c>
    </row>
    <row r="52" spans="1:11" ht="15.75" thickTop="1" x14ac:dyDescent="0.25">
      <c r="B52" s="143"/>
    </row>
    <row r="53" spans="1:11" ht="15" customHeight="1" x14ac:dyDescent="0.25">
      <c r="A53" s="977" t="s">
        <v>838</v>
      </c>
      <c r="B53" s="978"/>
      <c r="C53" s="978"/>
      <c r="D53" s="978"/>
      <c r="E53" s="978"/>
    </row>
    <row r="54" spans="1:11" ht="24.95" customHeight="1" x14ac:dyDescent="0.25">
      <c r="A54" s="963" t="s">
        <v>839</v>
      </c>
      <c r="B54" s="964"/>
      <c r="C54" s="964"/>
      <c r="D54" s="964"/>
      <c r="E54" s="964"/>
    </row>
    <row r="55" spans="1:11" ht="15" customHeight="1" x14ac:dyDescent="0.25">
      <c r="A55" s="977" t="s">
        <v>840</v>
      </c>
      <c r="B55" s="978"/>
      <c r="C55" s="978"/>
      <c r="D55" s="978"/>
      <c r="E55" s="978"/>
      <c r="G55" s="207"/>
      <c r="H55" s="207"/>
      <c r="I55" s="207"/>
      <c r="J55" s="207"/>
      <c r="K55" s="207"/>
    </row>
    <row r="56" spans="1:11" ht="15" customHeight="1" x14ac:dyDescent="0.25">
      <c r="A56" s="977" t="s">
        <v>841</v>
      </c>
      <c r="B56" s="978"/>
      <c r="C56" s="978"/>
      <c r="D56" s="978"/>
      <c r="E56" s="978"/>
    </row>
    <row r="57" spans="1:11" ht="15" customHeight="1" x14ac:dyDescent="0.25">
      <c r="A57" s="977" t="s">
        <v>843</v>
      </c>
      <c r="B57" s="978"/>
      <c r="C57" s="978"/>
      <c r="D57" s="978"/>
      <c r="E57" s="978"/>
    </row>
    <row r="58" spans="1:11" ht="39.950000000000003" customHeight="1" x14ac:dyDescent="0.25">
      <c r="A58" s="963" t="s">
        <v>842</v>
      </c>
      <c r="B58" s="964"/>
      <c r="C58" s="964"/>
      <c r="D58" s="964"/>
      <c r="E58" s="964"/>
    </row>
  </sheetData>
  <sheetProtection algorithmName="SHA-512" hashValue="xDN+pIs4REk06FfTQ9WBZOxt3PET0EzNSjenSBqCjZu7gnXZcG3CMKebwKAOx7TmtC0h9HKUbgSh9xP0UenXZg==" saltValue="VyH0IBN6gsCqUArFN0QDYw==" spinCount="100000" sheet="1" objects="1" scenarios="1"/>
  <mergeCells count="22">
    <mergeCell ref="A1:E1"/>
    <mergeCell ref="A2:E2"/>
    <mergeCell ref="A3:E3"/>
    <mergeCell ref="A4:E4"/>
    <mergeCell ref="A5:A6"/>
    <mergeCell ref="C5:E5"/>
    <mergeCell ref="A32:D32"/>
    <mergeCell ref="A33:D33"/>
    <mergeCell ref="A36:D36"/>
    <mergeCell ref="A37:D37"/>
    <mergeCell ref="A40:D40"/>
    <mergeCell ref="A41:D41"/>
    <mergeCell ref="A55:E55"/>
    <mergeCell ref="A56:E56"/>
    <mergeCell ref="A57:E57"/>
    <mergeCell ref="A58:E58"/>
    <mergeCell ref="A42:D42"/>
    <mergeCell ref="A43:D43"/>
    <mergeCell ref="A44:D44"/>
    <mergeCell ref="A51:D51"/>
    <mergeCell ref="A53:E53"/>
    <mergeCell ref="A54:E54"/>
  </mergeCells>
  <printOptions horizontalCentered="1"/>
  <pageMargins left="0.25" right="0.25" top="0.75" bottom="0.75" header="0.3" footer="0.3"/>
  <pageSetup paperSize="9" scale="70" orientation="portrait"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54"/>
  <sheetViews>
    <sheetView showGridLines="0" zoomScaleNormal="100" workbookViewId="0">
      <selection sqref="A1:D1"/>
    </sheetView>
  </sheetViews>
  <sheetFormatPr defaultRowHeight="15" x14ac:dyDescent="0.25"/>
  <cols>
    <col min="1" max="1" width="9.33203125" style="729"/>
    <col min="2" max="2" width="64.83203125" style="729" bestFit="1" customWidth="1"/>
    <col min="3" max="3" width="21.1640625" style="729" customWidth="1"/>
    <col min="4" max="4" width="21.1640625" style="475" customWidth="1"/>
    <col min="5" max="16384" width="9.33203125" style="730"/>
  </cols>
  <sheetData>
    <row r="1" spans="1:10" ht="15" customHeight="1" x14ac:dyDescent="0.25">
      <c r="A1" s="1015"/>
      <c r="B1" s="926"/>
      <c r="C1" s="926"/>
      <c r="D1" s="926"/>
    </row>
    <row r="2" spans="1:10" ht="24.95" customHeight="1" x14ac:dyDescent="0.25">
      <c r="A2" s="909" t="s">
        <v>331</v>
      </c>
      <c r="B2" s="910"/>
      <c r="C2" s="910"/>
      <c r="D2" s="911"/>
      <c r="E2" s="490"/>
    </row>
    <row r="3" spans="1:10" ht="15" customHeight="1" x14ac:dyDescent="0.25">
      <c r="A3" s="912" t="s">
        <v>957</v>
      </c>
      <c r="B3" s="913"/>
      <c r="C3" s="913"/>
      <c r="D3" s="913"/>
    </row>
    <row r="4" spans="1:10" ht="21" customHeight="1" x14ac:dyDescent="0.25">
      <c r="A4" s="1018" t="s">
        <v>958</v>
      </c>
      <c r="B4" s="1018"/>
      <c r="C4" s="1018"/>
      <c r="D4" s="1018"/>
    </row>
    <row r="5" spans="1:10" ht="21" customHeight="1" thickBot="1" x14ac:dyDescent="0.3">
      <c r="A5" s="1019" t="s">
        <v>955</v>
      </c>
      <c r="B5" s="1019"/>
      <c r="C5" s="1019"/>
      <c r="D5" s="1019"/>
    </row>
    <row r="6" spans="1:10" ht="54" customHeight="1" thickTop="1" thickBot="1" x14ac:dyDescent="0.3">
      <c r="A6" s="1016" t="s">
        <v>745</v>
      </c>
      <c r="B6" s="1017"/>
      <c r="C6" s="489" t="s">
        <v>956</v>
      </c>
      <c r="D6" s="488" t="s">
        <v>1045</v>
      </c>
      <c r="E6" s="986" t="s">
        <v>959</v>
      </c>
      <c r="F6" s="926"/>
      <c r="G6" s="926"/>
      <c r="H6" s="926"/>
      <c r="I6" s="926"/>
      <c r="J6" s="926"/>
    </row>
    <row r="7" spans="1:10" ht="38.25" customHeight="1" thickTop="1" x14ac:dyDescent="0.25">
      <c r="A7" s="242"/>
      <c r="B7" s="243"/>
      <c r="C7" s="487"/>
      <c r="D7" s="486"/>
      <c r="E7" s="476"/>
    </row>
    <row r="8" spans="1:10" x14ac:dyDescent="0.25">
      <c r="A8" s="244"/>
      <c r="B8" s="245" t="s">
        <v>747</v>
      </c>
      <c r="C8" s="482"/>
      <c r="D8" s="481"/>
      <c r="E8" s="476"/>
    </row>
    <row r="9" spans="1:10" x14ac:dyDescent="0.25">
      <c r="A9" s="246">
        <v>101</v>
      </c>
      <c r="B9" s="247" t="s">
        <v>748</v>
      </c>
      <c r="C9" s="402">
        <v>0</v>
      </c>
      <c r="D9" s="483">
        <v>0</v>
      </c>
      <c r="E9" s="476"/>
    </row>
    <row r="10" spans="1:10" x14ac:dyDescent="0.25">
      <c r="A10" s="246">
        <v>102</v>
      </c>
      <c r="B10" s="247" t="s">
        <v>749</v>
      </c>
      <c r="C10" s="402">
        <v>0</v>
      </c>
      <c r="D10" s="483">
        <v>0</v>
      </c>
      <c r="E10" s="476"/>
    </row>
    <row r="11" spans="1:10" x14ac:dyDescent="0.25">
      <c r="A11" s="246">
        <v>103</v>
      </c>
      <c r="B11" s="247" t="s">
        <v>750</v>
      </c>
      <c r="C11" s="402">
        <v>0</v>
      </c>
      <c r="D11" s="483">
        <v>0</v>
      </c>
      <c r="E11" s="476"/>
    </row>
    <row r="12" spans="1:10" x14ac:dyDescent="0.25">
      <c r="A12" s="246">
        <v>104</v>
      </c>
      <c r="B12" s="247" t="s">
        <v>412</v>
      </c>
      <c r="C12" s="402">
        <v>0</v>
      </c>
      <c r="D12" s="483">
        <v>0</v>
      </c>
      <c r="E12" s="476"/>
    </row>
    <row r="13" spans="1:10" x14ac:dyDescent="0.25">
      <c r="A13" s="246">
        <v>105</v>
      </c>
      <c r="B13" s="247" t="s">
        <v>1044</v>
      </c>
      <c r="C13" s="407">
        <v>0</v>
      </c>
      <c r="D13" s="762">
        <v>0</v>
      </c>
      <c r="E13" s="778" t="s">
        <v>1017</v>
      </c>
    </row>
    <row r="14" spans="1:10" x14ac:dyDescent="0.25">
      <c r="A14" s="246">
        <v>106</v>
      </c>
      <c r="B14" s="247" t="s">
        <v>1043</v>
      </c>
      <c r="C14" s="407">
        <v>0</v>
      </c>
      <c r="D14" s="762">
        <v>0</v>
      </c>
      <c r="E14" s="778" t="s">
        <v>1017</v>
      </c>
    </row>
    <row r="15" spans="1:10" x14ac:dyDescent="0.25">
      <c r="A15" s="246">
        <v>107</v>
      </c>
      <c r="B15" s="247" t="s">
        <v>451</v>
      </c>
      <c r="C15" s="402">
        <v>0</v>
      </c>
      <c r="D15" s="483">
        <v>0</v>
      </c>
      <c r="E15" s="476"/>
    </row>
    <row r="16" spans="1:10" x14ac:dyDescent="0.25">
      <c r="A16" s="246">
        <v>108</v>
      </c>
      <c r="B16" s="247" t="s">
        <v>751</v>
      </c>
      <c r="C16" s="402">
        <v>0</v>
      </c>
      <c r="D16" s="483">
        <v>0</v>
      </c>
      <c r="E16" s="476"/>
    </row>
    <row r="17" spans="1:5" x14ac:dyDescent="0.25">
      <c r="A17" s="246">
        <v>109</v>
      </c>
      <c r="B17" s="247" t="s">
        <v>856</v>
      </c>
      <c r="C17" s="402">
        <v>0</v>
      </c>
      <c r="D17" s="483">
        <v>0</v>
      </c>
      <c r="E17" s="476"/>
    </row>
    <row r="18" spans="1:5" x14ac:dyDescent="0.25">
      <c r="A18" s="246">
        <v>110</v>
      </c>
      <c r="B18" s="247" t="s">
        <v>752</v>
      </c>
      <c r="C18" s="402">
        <v>0</v>
      </c>
      <c r="D18" s="483">
        <v>0</v>
      </c>
      <c r="E18" s="476"/>
    </row>
    <row r="19" spans="1:5" x14ac:dyDescent="0.25">
      <c r="A19" s="248">
        <v>100</v>
      </c>
      <c r="B19" s="245" t="s">
        <v>697</v>
      </c>
      <c r="C19" s="482">
        <f>SUM(C9:C18)</f>
        <v>0</v>
      </c>
      <c r="D19" s="481">
        <f>SUM(D9:D18)</f>
        <v>0</v>
      </c>
      <c r="E19" s="476"/>
    </row>
    <row r="20" spans="1:5" x14ac:dyDescent="0.25">
      <c r="A20" s="246"/>
      <c r="B20" s="247"/>
      <c r="C20" s="359"/>
      <c r="D20" s="484"/>
      <c r="E20" s="476"/>
    </row>
    <row r="21" spans="1:5" x14ac:dyDescent="0.25">
      <c r="A21" s="246"/>
      <c r="B21" s="245" t="s">
        <v>753</v>
      </c>
      <c r="C21" s="482"/>
      <c r="D21" s="481"/>
      <c r="E21" s="476"/>
    </row>
    <row r="22" spans="1:5" x14ac:dyDescent="0.25">
      <c r="A22" s="246">
        <v>201</v>
      </c>
      <c r="B22" s="247" t="s">
        <v>754</v>
      </c>
      <c r="C22" s="402">
        <v>0</v>
      </c>
      <c r="D22" s="483">
        <v>0</v>
      </c>
      <c r="E22" s="476"/>
    </row>
    <row r="23" spans="1:5" x14ac:dyDescent="0.25">
      <c r="A23" s="246">
        <v>202</v>
      </c>
      <c r="B23" s="247" t="s">
        <v>857</v>
      </c>
      <c r="C23" s="402">
        <v>0</v>
      </c>
      <c r="D23" s="483">
        <v>0</v>
      </c>
      <c r="E23" s="476"/>
    </row>
    <row r="24" spans="1:5" x14ac:dyDescent="0.25">
      <c r="A24" s="246">
        <v>203</v>
      </c>
      <c r="B24" s="247" t="s">
        <v>389</v>
      </c>
      <c r="C24" s="402">
        <v>0</v>
      </c>
      <c r="D24" s="483">
        <v>0</v>
      </c>
      <c r="E24" s="476"/>
    </row>
    <row r="25" spans="1:5" x14ac:dyDescent="0.25">
      <c r="A25" s="246">
        <v>204</v>
      </c>
      <c r="B25" s="249" t="s">
        <v>858</v>
      </c>
      <c r="C25" s="402">
        <v>0</v>
      </c>
      <c r="D25" s="483">
        <v>0</v>
      </c>
      <c r="E25" s="476"/>
    </row>
    <row r="26" spans="1:5" x14ac:dyDescent="0.25">
      <c r="A26" s="246">
        <v>205</v>
      </c>
      <c r="B26" s="247" t="s">
        <v>755</v>
      </c>
      <c r="C26" s="402">
        <v>0</v>
      </c>
      <c r="D26" s="483">
        <v>0</v>
      </c>
      <c r="E26" s="476"/>
    </row>
    <row r="27" spans="1:5" x14ac:dyDescent="0.25">
      <c r="A27" s="248">
        <v>200</v>
      </c>
      <c r="B27" s="245" t="s">
        <v>709</v>
      </c>
      <c r="C27" s="482">
        <f>SUM(C22:C26)</f>
        <v>0</v>
      </c>
      <c r="D27" s="481">
        <f>SUM(D22:D26)</f>
        <v>0</v>
      </c>
      <c r="E27" s="476"/>
    </row>
    <row r="28" spans="1:5" x14ac:dyDescent="0.25">
      <c r="A28" s="246"/>
      <c r="B28" s="247"/>
      <c r="C28" s="359"/>
      <c r="D28" s="484"/>
      <c r="E28" s="476"/>
    </row>
    <row r="29" spans="1:5" x14ac:dyDescent="0.25">
      <c r="A29" s="246"/>
      <c r="B29" s="245" t="s">
        <v>756</v>
      </c>
      <c r="C29" s="482"/>
      <c r="D29" s="481"/>
      <c r="E29" s="476"/>
    </row>
    <row r="30" spans="1:5" x14ac:dyDescent="0.25">
      <c r="A30" s="246">
        <v>301</v>
      </c>
      <c r="B30" s="247" t="s">
        <v>757</v>
      </c>
      <c r="C30" s="402">
        <v>0</v>
      </c>
      <c r="D30" s="483">
        <v>0</v>
      </c>
      <c r="E30" s="476"/>
    </row>
    <row r="31" spans="1:5" x14ac:dyDescent="0.25">
      <c r="A31" s="246">
        <v>302</v>
      </c>
      <c r="B31" s="249" t="s">
        <v>859</v>
      </c>
      <c r="C31" s="402">
        <v>0</v>
      </c>
      <c r="D31" s="483">
        <v>0</v>
      </c>
      <c r="E31" s="476"/>
    </row>
    <row r="32" spans="1:5" x14ac:dyDescent="0.25">
      <c r="A32" s="246">
        <v>303</v>
      </c>
      <c r="B32" s="247" t="s">
        <v>860</v>
      </c>
      <c r="C32" s="402">
        <v>0</v>
      </c>
      <c r="D32" s="483">
        <v>0</v>
      </c>
      <c r="E32" s="476"/>
    </row>
    <row r="33" spans="1:5" x14ac:dyDescent="0.25">
      <c r="A33" s="246">
        <v>304</v>
      </c>
      <c r="B33" s="247" t="s">
        <v>758</v>
      </c>
      <c r="C33" s="402">
        <v>0</v>
      </c>
      <c r="D33" s="483">
        <v>0</v>
      </c>
      <c r="E33" s="476"/>
    </row>
    <row r="34" spans="1:5" x14ac:dyDescent="0.25">
      <c r="A34" s="248">
        <v>300</v>
      </c>
      <c r="B34" s="245" t="s">
        <v>721</v>
      </c>
      <c r="C34" s="482">
        <f>SUM(C30:C33)</f>
        <v>0</v>
      </c>
      <c r="D34" s="481">
        <f>SUM(D30:D33)</f>
        <v>0</v>
      </c>
      <c r="E34" s="476"/>
    </row>
    <row r="35" spans="1:5" x14ac:dyDescent="0.25">
      <c r="A35" s="246"/>
      <c r="B35" s="247"/>
      <c r="C35" s="359"/>
      <c r="D35" s="484"/>
      <c r="E35" s="476"/>
    </row>
    <row r="36" spans="1:5" x14ac:dyDescent="0.25">
      <c r="A36" s="246"/>
      <c r="B36" s="245" t="s">
        <v>759</v>
      </c>
      <c r="C36" s="482"/>
      <c r="D36" s="481"/>
      <c r="E36" s="476"/>
    </row>
    <row r="37" spans="1:5" x14ac:dyDescent="0.25">
      <c r="A37" s="246">
        <v>401</v>
      </c>
      <c r="B37" s="247" t="s">
        <v>0</v>
      </c>
      <c r="C37" s="402">
        <v>0</v>
      </c>
      <c r="D37" s="483">
        <v>0</v>
      </c>
      <c r="E37" s="476"/>
    </row>
    <row r="38" spans="1:5" x14ac:dyDescent="0.25">
      <c r="A38" s="246">
        <v>402</v>
      </c>
      <c r="B38" s="247" t="s">
        <v>1</v>
      </c>
      <c r="C38" s="402">
        <v>0</v>
      </c>
      <c r="D38" s="483">
        <v>0</v>
      </c>
      <c r="E38" s="476"/>
    </row>
    <row r="39" spans="1:5" x14ac:dyDescent="0.25">
      <c r="A39" s="246">
        <v>403</v>
      </c>
      <c r="B39" s="247" t="s">
        <v>2</v>
      </c>
      <c r="C39" s="402">
        <v>0</v>
      </c>
      <c r="D39" s="483">
        <v>0</v>
      </c>
      <c r="E39" s="476"/>
    </row>
    <row r="40" spans="1:5" x14ac:dyDescent="0.25">
      <c r="A40" s="246">
        <v>404</v>
      </c>
      <c r="B40" s="247" t="s">
        <v>3</v>
      </c>
      <c r="C40" s="402">
        <v>0</v>
      </c>
      <c r="D40" s="483">
        <v>0</v>
      </c>
      <c r="E40" s="476"/>
    </row>
    <row r="41" spans="1:5" x14ac:dyDescent="0.25">
      <c r="A41" s="246">
        <v>405</v>
      </c>
      <c r="B41" s="247" t="s">
        <v>1077</v>
      </c>
      <c r="C41" s="407">
        <v>0</v>
      </c>
      <c r="D41" s="762">
        <v>0</v>
      </c>
      <c r="E41" s="778" t="s">
        <v>1076</v>
      </c>
    </row>
    <row r="42" spans="1:5" x14ac:dyDescent="0.25">
      <c r="A42" s="248">
        <v>400</v>
      </c>
      <c r="B42" s="245" t="s">
        <v>728</v>
      </c>
      <c r="C42" s="482">
        <f>SUM(C37:C41)</f>
        <v>0</v>
      </c>
      <c r="D42" s="481">
        <f>SUM(D37:D41)</f>
        <v>0</v>
      </c>
      <c r="E42" s="476"/>
    </row>
    <row r="43" spans="1:5" ht="42.75" customHeight="1" x14ac:dyDescent="0.25">
      <c r="A43" s="246"/>
      <c r="B43" s="250" t="s">
        <v>861</v>
      </c>
      <c r="C43" s="482"/>
      <c r="D43" s="481"/>
      <c r="E43" s="476"/>
    </row>
    <row r="44" spans="1:5" x14ac:dyDescent="0.25">
      <c r="A44" s="246">
        <v>501</v>
      </c>
      <c r="B44" s="247" t="s">
        <v>862</v>
      </c>
      <c r="C44" s="402">
        <v>0</v>
      </c>
      <c r="D44" s="483">
        <v>0</v>
      </c>
      <c r="E44" s="476"/>
    </row>
    <row r="45" spans="1:5" x14ac:dyDescent="0.25">
      <c r="A45" s="248">
        <v>500</v>
      </c>
      <c r="B45" s="245" t="s">
        <v>731</v>
      </c>
      <c r="C45" s="482">
        <f>SUM(C44:C44)</f>
        <v>0</v>
      </c>
      <c r="D45" s="481">
        <f>SUM(D44:D44)</f>
        <v>0</v>
      </c>
      <c r="E45" s="476"/>
    </row>
    <row r="46" spans="1:5" x14ac:dyDescent="0.25">
      <c r="A46" s="246"/>
      <c r="B46" s="247"/>
      <c r="C46" s="359"/>
      <c r="D46" s="484"/>
      <c r="E46" s="476"/>
    </row>
    <row r="47" spans="1:5" x14ac:dyDescent="0.25">
      <c r="A47" s="246"/>
      <c r="B47" s="245" t="s">
        <v>4</v>
      </c>
      <c r="C47" s="482"/>
      <c r="D47" s="481"/>
      <c r="E47" s="476"/>
    </row>
    <row r="48" spans="1:5" x14ac:dyDescent="0.25">
      <c r="A48" s="246">
        <v>701</v>
      </c>
      <c r="B48" s="247" t="s">
        <v>5</v>
      </c>
      <c r="C48" s="402">
        <v>0</v>
      </c>
      <c r="D48" s="483">
        <v>0</v>
      </c>
      <c r="E48" s="476"/>
    </row>
    <row r="49" spans="1:5" x14ac:dyDescent="0.25">
      <c r="A49" s="246">
        <v>702</v>
      </c>
      <c r="B49" s="247" t="s">
        <v>6</v>
      </c>
      <c r="C49" s="402">
        <v>0</v>
      </c>
      <c r="D49" s="483">
        <v>0</v>
      </c>
      <c r="E49" s="476"/>
    </row>
    <row r="50" spans="1:5" x14ac:dyDescent="0.25">
      <c r="A50" s="248">
        <v>700</v>
      </c>
      <c r="B50" s="245" t="s">
        <v>7</v>
      </c>
      <c r="C50" s="482">
        <f>SUM(C48:C49)</f>
        <v>0</v>
      </c>
      <c r="D50" s="481">
        <f>SUM(D48:D49)</f>
        <v>0</v>
      </c>
      <c r="E50" s="476"/>
    </row>
    <row r="51" spans="1:5" ht="15.75" thickBot="1" x14ac:dyDescent="0.3">
      <c r="A51" s="251"/>
      <c r="B51" s="252"/>
      <c r="C51" s="480"/>
      <c r="D51" s="479"/>
      <c r="E51" s="476"/>
    </row>
    <row r="52" spans="1:5" ht="16.5" thickTop="1" thickBot="1" x14ac:dyDescent="0.3">
      <c r="A52" s="278"/>
      <c r="B52" s="279" t="s">
        <v>8</v>
      </c>
      <c r="C52" s="478">
        <f>+C50+C45+C42+C34+C27+C19</f>
        <v>0</v>
      </c>
      <c r="D52" s="477">
        <f>+D50+D45+D42+D34+D27+D19</f>
        <v>0</v>
      </c>
      <c r="E52" s="476"/>
    </row>
    <row r="53" spans="1:5" ht="15.75" thickTop="1" x14ac:dyDescent="0.25"/>
    <row r="54" spans="1:5" x14ac:dyDescent="0.25">
      <c r="A54" s="918" t="s">
        <v>1075</v>
      </c>
      <c r="B54" s="919"/>
      <c r="C54" s="919"/>
      <c r="D54" s="919"/>
    </row>
  </sheetData>
  <sheetProtection password="D3C7" sheet="1"/>
  <mergeCells count="8">
    <mergeCell ref="E6:J6"/>
    <mergeCell ref="A54:D54"/>
    <mergeCell ref="A1:D1"/>
    <mergeCell ref="A2:D2"/>
    <mergeCell ref="A3:D3"/>
    <mergeCell ref="A4:D4"/>
    <mergeCell ref="A5:D5"/>
    <mergeCell ref="A6:B6"/>
  </mergeCells>
  <printOptions horizontalCentered="1"/>
  <pageMargins left="0.25" right="0.25" top="0.75" bottom="0.75" header="0.3" footer="0.3"/>
  <pageSetup paperSize="9" scale="80" orientation="portrait"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55"/>
  <sheetViews>
    <sheetView showGridLines="0" zoomScale="110" zoomScaleNormal="110" workbookViewId="0">
      <selection sqref="A1:G1"/>
    </sheetView>
  </sheetViews>
  <sheetFormatPr defaultRowHeight="15" x14ac:dyDescent="0.25"/>
  <cols>
    <col min="1" max="1" width="9.33203125" style="730"/>
    <col min="2" max="2" width="64.83203125" style="730" bestFit="1" customWidth="1"/>
    <col min="3" max="3" width="21.1640625" style="730" customWidth="1"/>
    <col min="4" max="4" width="18.33203125" style="730" customWidth="1"/>
    <col min="5" max="5" width="19.33203125" style="730" customWidth="1"/>
    <col min="6" max="6" width="17.1640625" style="730" customWidth="1"/>
    <col min="7" max="7" width="18" style="730" customWidth="1"/>
    <col min="8" max="8" width="9.33203125" style="730"/>
    <col min="9" max="9" width="62" style="730" bestFit="1" customWidth="1"/>
    <col min="10" max="10" width="22.83203125" style="730" bestFit="1" customWidth="1"/>
    <col min="11" max="16384" width="9.33203125" style="730"/>
  </cols>
  <sheetData>
    <row r="1" spans="1:17" ht="15" customHeight="1" x14ac:dyDescent="0.25">
      <c r="A1" s="1039"/>
      <c r="B1" s="1040"/>
      <c r="C1" s="1040"/>
      <c r="D1" s="1040"/>
      <c r="E1" s="1040"/>
      <c r="F1" s="1040"/>
      <c r="G1" s="1040"/>
    </row>
    <row r="2" spans="1:17" ht="24.95" customHeight="1" x14ac:dyDescent="0.25">
      <c r="A2" s="909" t="s">
        <v>331</v>
      </c>
      <c r="B2" s="910"/>
      <c r="C2" s="910"/>
      <c r="D2" s="910"/>
      <c r="E2" s="988"/>
      <c r="F2" s="989"/>
      <c r="G2" s="990"/>
    </row>
    <row r="3" spans="1:17" ht="15" customHeight="1" x14ac:dyDescent="0.25">
      <c r="A3" s="912" t="s">
        <v>854</v>
      </c>
      <c r="B3" s="913"/>
      <c r="C3" s="913"/>
      <c r="D3" s="913"/>
      <c r="E3" s="942"/>
      <c r="F3" s="991"/>
      <c r="G3" s="991"/>
    </row>
    <row r="4" spans="1:17" ht="42" customHeight="1" thickBot="1" x14ac:dyDescent="0.3">
      <c r="A4" s="1021" t="s">
        <v>744</v>
      </c>
      <c r="B4" s="1021"/>
      <c r="C4" s="1021"/>
      <c r="D4" s="1021"/>
      <c r="E4" s="1021"/>
      <c r="F4" s="1021"/>
      <c r="G4" s="1021"/>
    </row>
    <row r="5" spans="1:17" ht="50.25" customHeight="1" thickTop="1" x14ac:dyDescent="0.25">
      <c r="A5" s="1022" t="s">
        <v>745</v>
      </c>
      <c r="B5" s="1023"/>
      <c r="C5" s="996" t="s">
        <v>686</v>
      </c>
      <c r="D5" s="1029"/>
      <c r="E5" s="996" t="s">
        <v>687</v>
      </c>
      <c r="F5" s="1028"/>
      <c r="G5" s="241" t="s">
        <v>688</v>
      </c>
    </row>
    <row r="6" spans="1:17" ht="15" customHeight="1" x14ac:dyDescent="0.25">
      <c r="A6" s="1024"/>
      <c r="B6" s="1025"/>
      <c r="C6" s="1030" t="s">
        <v>855</v>
      </c>
      <c r="D6" s="1035" t="s">
        <v>746</v>
      </c>
      <c r="E6" s="1030" t="s">
        <v>689</v>
      </c>
      <c r="F6" s="1035" t="s">
        <v>746</v>
      </c>
      <c r="G6" s="1037" t="s">
        <v>746</v>
      </c>
      <c r="H6" s="1032" t="s">
        <v>864</v>
      </c>
      <c r="I6" s="1033"/>
      <c r="J6" s="1033"/>
      <c r="K6" s="1033"/>
      <c r="L6" s="1033"/>
      <c r="M6" s="1033"/>
      <c r="N6" s="1033"/>
      <c r="O6" s="1033"/>
      <c r="P6" s="1033"/>
      <c r="Q6" s="1033"/>
    </row>
    <row r="7" spans="1:17" ht="54" customHeight="1" thickBot="1" x14ac:dyDescent="0.3">
      <c r="A7" s="1026"/>
      <c r="B7" s="1027"/>
      <c r="C7" s="1031"/>
      <c r="D7" s="1036"/>
      <c r="E7" s="1031"/>
      <c r="F7" s="1036"/>
      <c r="G7" s="1038"/>
      <c r="H7" s="1034"/>
      <c r="I7" s="1033"/>
      <c r="J7" s="1033"/>
      <c r="K7" s="1033"/>
      <c r="L7" s="1033"/>
      <c r="M7" s="1033"/>
      <c r="N7" s="1033"/>
      <c r="O7" s="1033"/>
      <c r="P7" s="1033"/>
      <c r="Q7" s="1033"/>
    </row>
    <row r="8" spans="1:17" ht="38.25" customHeight="1" thickTop="1" x14ac:dyDescent="0.25">
      <c r="A8" s="242"/>
      <c r="B8" s="243"/>
      <c r="C8" s="280"/>
      <c r="D8" s="281"/>
      <c r="E8" s="280"/>
      <c r="F8" s="282"/>
      <c r="G8" s="255"/>
      <c r="I8" s="214"/>
    </row>
    <row r="9" spans="1:17" x14ac:dyDescent="0.25">
      <c r="A9" s="244"/>
      <c r="B9" s="245" t="s">
        <v>747</v>
      </c>
      <c r="C9" s="283"/>
      <c r="D9" s="256"/>
      <c r="E9" s="283"/>
      <c r="F9" s="257"/>
      <c r="G9" s="258"/>
    </row>
    <row r="10" spans="1:17" x14ac:dyDescent="0.25">
      <c r="A10" s="246">
        <v>101</v>
      </c>
      <c r="B10" s="247" t="s">
        <v>748</v>
      </c>
      <c r="C10" s="304">
        <v>0</v>
      </c>
      <c r="D10" s="298">
        <v>0</v>
      </c>
      <c r="E10" s="304">
        <v>0</v>
      </c>
      <c r="F10" s="299">
        <v>0</v>
      </c>
      <c r="G10" s="300">
        <v>0</v>
      </c>
    </row>
    <row r="11" spans="1:17" x14ac:dyDescent="0.25">
      <c r="A11" s="246">
        <v>102</v>
      </c>
      <c r="B11" s="247" t="s">
        <v>749</v>
      </c>
      <c r="C11" s="304">
        <v>0</v>
      </c>
      <c r="D11" s="298">
        <v>0</v>
      </c>
      <c r="E11" s="304">
        <v>0</v>
      </c>
      <c r="F11" s="299">
        <v>0</v>
      </c>
      <c r="G11" s="300">
        <v>0</v>
      </c>
    </row>
    <row r="12" spans="1:17" x14ac:dyDescent="0.25">
      <c r="A12" s="246">
        <v>103</v>
      </c>
      <c r="B12" s="247" t="s">
        <v>750</v>
      </c>
      <c r="C12" s="304">
        <v>0</v>
      </c>
      <c r="D12" s="298">
        <v>0</v>
      </c>
      <c r="E12" s="304">
        <v>0</v>
      </c>
      <c r="F12" s="299">
        <v>0</v>
      </c>
      <c r="G12" s="300">
        <v>0</v>
      </c>
    </row>
    <row r="13" spans="1:17" x14ac:dyDescent="0.25">
      <c r="A13" s="246">
        <v>104</v>
      </c>
      <c r="B13" s="247" t="s">
        <v>412</v>
      </c>
      <c r="C13" s="304">
        <v>0</v>
      </c>
      <c r="D13" s="298">
        <v>0</v>
      </c>
      <c r="E13" s="304">
        <v>0</v>
      </c>
      <c r="F13" s="299">
        <v>0</v>
      </c>
      <c r="G13" s="300">
        <v>0</v>
      </c>
    </row>
    <row r="14" spans="1:17" x14ac:dyDescent="0.25">
      <c r="A14" s="246">
        <v>105</v>
      </c>
      <c r="B14" s="247" t="s">
        <v>1044</v>
      </c>
      <c r="C14" s="530">
        <v>0</v>
      </c>
      <c r="D14" s="408">
        <v>0</v>
      </c>
      <c r="E14" s="530">
        <v>0</v>
      </c>
      <c r="F14" s="764">
        <v>0</v>
      </c>
      <c r="G14" s="763">
        <v>0</v>
      </c>
      <c r="H14" s="778" t="s">
        <v>1017</v>
      </c>
    </row>
    <row r="15" spans="1:17" x14ac:dyDescent="0.25">
      <c r="A15" s="246">
        <v>106</v>
      </c>
      <c r="B15" s="247" t="s">
        <v>1043</v>
      </c>
      <c r="C15" s="530">
        <v>0</v>
      </c>
      <c r="D15" s="408">
        <v>0</v>
      </c>
      <c r="E15" s="530">
        <v>0</v>
      </c>
      <c r="F15" s="764">
        <v>0</v>
      </c>
      <c r="G15" s="763">
        <v>0</v>
      </c>
      <c r="H15" s="778" t="s">
        <v>1017</v>
      </c>
    </row>
    <row r="16" spans="1:17" x14ac:dyDescent="0.25">
      <c r="A16" s="246">
        <v>107</v>
      </c>
      <c r="B16" s="247" t="s">
        <v>451</v>
      </c>
      <c r="C16" s="304">
        <v>0</v>
      </c>
      <c r="D16" s="298">
        <v>0</v>
      </c>
      <c r="E16" s="304">
        <v>0</v>
      </c>
      <c r="F16" s="299">
        <v>0</v>
      </c>
      <c r="G16" s="300">
        <v>0</v>
      </c>
    </row>
    <row r="17" spans="1:7" x14ac:dyDescent="0.25">
      <c r="A17" s="246">
        <v>108</v>
      </c>
      <c r="B17" s="247" t="s">
        <v>751</v>
      </c>
      <c r="C17" s="304">
        <v>0</v>
      </c>
      <c r="D17" s="298">
        <v>0</v>
      </c>
      <c r="E17" s="304">
        <v>0</v>
      </c>
      <c r="F17" s="299">
        <v>0</v>
      </c>
      <c r="G17" s="300">
        <v>0</v>
      </c>
    </row>
    <row r="18" spans="1:7" x14ac:dyDescent="0.25">
      <c r="A18" s="246">
        <v>109</v>
      </c>
      <c r="B18" s="247" t="s">
        <v>856</v>
      </c>
      <c r="C18" s="304">
        <v>0</v>
      </c>
      <c r="D18" s="298">
        <v>0</v>
      </c>
      <c r="E18" s="304">
        <v>0</v>
      </c>
      <c r="F18" s="299">
        <v>0</v>
      </c>
      <c r="G18" s="300">
        <v>0</v>
      </c>
    </row>
    <row r="19" spans="1:7" x14ac:dyDescent="0.25">
      <c r="A19" s="246">
        <v>110</v>
      </c>
      <c r="B19" s="247" t="s">
        <v>752</v>
      </c>
      <c r="C19" s="304">
        <v>0</v>
      </c>
      <c r="D19" s="298">
        <v>0</v>
      </c>
      <c r="E19" s="304">
        <v>0</v>
      </c>
      <c r="F19" s="299">
        <v>0</v>
      </c>
      <c r="G19" s="300">
        <v>0</v>
      </c>
    </row>
    <row r="20" spans="1:7" x14ac:dyDescent="0.25">
      <c r="A20" s="248">
        <v>100</v>
      </c>
      <c r="B20" s="245" t="s">
        <v>697</v>
      </c>
      <c r="C20" s="283">
        <f>SUM(C10:C19)</f>
        <v>0</v>
      </c>
      <c r="D20" s="256">
        <f>SUM(D10:D19)</f>
        <v>0</v>
      </c>
      <c r="E20" s="283">
        <f>SUM(E10:E19)</f>
        <v>0</v>
      </c>
      <c r="F20" s="257">
        <f>SUM(F10:F19)</f>
        <v>0</v>
      </c>
      <c r="G20" s="258">
        <f>SUM(G10:G19)</f>
        <v>0</v>
      </c>
    </row>
    <row r="21" spans="1:7" x14ac:dyDescent="0.25">
      <c r="A21" s="246"/>
      <c r="B21" s="247"/>
      <c r="C21" s="284"/>
      <c r="D21" s="253"/>
      <c r="E21" s="284"/>
      <c r="F21" s="254"/>
      <c r="G21" s="255"/>
    </row>
    <row r="22" spans="1:7" x14ac:dyDescent="0.25">
      <c r="A22" s="246"/>
      <c r="B22" s="245" t="s">
        <v>753</v>
      </c>
      <c r="C22" s="283"/>
      <c r="D22" s="256"/>
      <c r="E22" s="283"/>
      <c r="F22" s="257"/>
      <c r="G22" s="258"/>
    </row>
    <row r="23" spans="1:7" x14ac:dyDescent="0.25">
      <c r="A23" s="246">
        <v>201</v>
      </c>
      <c r="B23" s="247" t="s">
        <v>754</v>
      </c>
      <c r="C23" s="304">
        <v>0</v>
      </c>
      <c r="D23" s="298">
        <v>0</v>
      </c>
      <c r="E23" s="304">
        <v>0</v>
      </c>
      <c r="F23" s="299">
        <v>0</v>
      </c>
      <c r="G23" s="300">
        <v>0</v>
      </c>
    </row>
    <row r="24" spans="1:7" x14ac:dyDescent="0.25">
      <c r="A24" s="246">
        <v>202</v>
      </c>
      <c r="B24" s="247" t="s">
        <v>857</v>
      </c>
      <c r="C24" s="304">
        <v>0</v>
      </c>
      <c r="D24" s="298">
        <v>0</v>
      </c>
      <c r="E24" s="304">
        <v>0</v>
      </c>
      <c r="F24" s="299">
        <v>0</v>
      </c>
      <c r="G24" s="300">
        <v>0</v>
      </c>
    </row>
    <row r="25" spans="1:7" x14ac:dyDescent="0.25">
      <c r="A25" s="246">
        <v>203</v>
      </c>
      <c r="B25" s="247" t="s">
        <v>389</v>
      </c>
      <c r="C25" s="304">
        <v>0</v>
      </c>
      <c r="D25" s="298">
        <v>0</v>
      </c>
      <c r="E25" s="304">
        <v>0</v>
      </c>
      <c r="F25" s="299">
        <v>0</v>
      </c>
      <c r="G25" s="300">
        <v>0</v>
      </c>
    </row>
    <row r="26" spans="1:7" x14ac:dyDescent="0.25">
      <c r="A26" s="246">
        <v>204</v>
      </c>
      <c r="B26" s="249" t="s">
        <v>858</v>
      </c>
      <c r="C26" s="304">
        <v>0</v>
      </c>
      <c r="D26" s="298">
        <v>0</v>
      </c>
      <c r="E26" s="304">
        <v>0</v>
      </c>
      <c r="F26" s="299">
        <v>0</v>
      </c>
      <c r="G26" s="300">
        <v>0</v>
      </c>
    </row>
    <row r="27" spans="1:7" x14ac:dyDescent="0.25">
      <c r="A27" s="246">
        <v>205</v>
      </c>
      <c r="B27" s="247" t="s">
        <v>755</v>
      </c>
      <c r="C27" s="304">
        <v>0</v>
      </c>
      <c r="D27" s="298">
        <v>0</v>
      </c>
      <c r="E27" s="304">
        <v>0</v>
      </c>
      <c r="F27" s="299">
        <v>0</v>
      </c>
      <c r="G27" s="300">
        <v>0</v>
      </c>
    </row>
    <row r="28" spans="1:7" x14ac:dyDescent="0.25">
      <c r="A28" s="248">
        <v>200</v>
      </c>
      <c r="B28" s="245" t="s">
        <v>709</v>
      </c>
      <c r="C28" s="283">
        <f>SUM(C23:C27)</f>
        <v>0</v>
      </c>
      <c r="D28" s="256">
        <f>SUM(D23:D27)</f>
        <v>0</v>
      </c>
      <c r="E28" s="283">
        <f>SUM(E23:E27)</f>
        <v>0</v>
      </c>
      <c r="F28" s="257">
        <f>SUM(F23:F27)</f>
        <v>0</v>
      </c>
      <c r="G28" s="258">
        <f>SUM(G23:G27)</f>
        <v>0</v>
      </c>
    </row>
    <row r="29" spans="1:7" x14ac:dyDescent="0.25">
      <c r="A29" s="246"/>
      <c r="B29" s="247"/>
      <c r="C29" s="284"/>
      <c r="D29" s="253"/>
      <c r="E29" s="284"/>
      <c r="F29" s="254"/>
      <c r="G29" s="255"/>
    </row>
    <row r="30" spans="1:7" x14ac:dyDescent="0.25">
      <c r="A30" s="246"/>
      <c r="B30" s="245" t="s">
        <v>756</v>
      </c>
      <c r="C30" s="283"/>
      <c r="D30" s="256"/>
      <c r="E30" s="283"/>
      <c r="F30" s="257"/>
      <c r="G30" s="258"/>
    </row>
    <row r="31" spans="1:7" x14ac:dyDescent="0.25">
      <c r="A31" s="246">
        <v>301</v>
      </c>
      <c r="B31" s="247" t="s">
        <v>757</v>
      </c>
      <c r="C31" s="304">
        <v>0</v>
      </c>
      <c r="D31" s="298">
        <v>0</v>
      </c>
      <c r="E31" s="304">
        <v>0</v>
      </c>
      <c r="F31" s="299">
        <v>0</v>
      </c>
      <c r="G31" s="300">
        <v>0</v>
      </c>
    </row>
    <row r="32" spans="1:7" x14ac:dyDescent="0.25">
      <c r="A32" s="246">
        <v>302</v>
      </c>
      <c r="B32" s="249" t="s">
        <v>859</v>
      </c>
      <c r="C32" s="304">
        <v>0</v>
      </c>
      <c r="D32" s="298">
        <v>0</v>
      </c>
      <c r="E32" s="304">
        <v>0</v>
      </c>
      <c r="F32" s="299">
        <v>0</v>
      </c>
      <c r="G32" s="300">
        <v>0</v>
      </c>
    </row>
    <row r="33" spans="1:8" x14ac:dyDescent="0.25">
      <c r="A33" s="246">
        <v>303</v>
      </c>
      <c r="B33" s="247" t="s">
        <v>860</v>
      </c>
      <c r="C33" s="304">
        <v>0</v>
      </c>
      <c r="D33" s="298">
        <v>0</v>
      </c>
      <c r="E33" s="304">
        <v>0</v>
      </c>
      <c r="F33" s="299">
        <v>0</v>
      </c>
      <c r="G33" s="300">
        <v>0</v>
      </c>
    </row>
    <row r="34" spans="1:8" x14ac:dyDescent="0.25">
      <c r="A34" s="246">
        <v>304</v>
      </c>
      <c r="B34" s="247" t="s">
        <v>758</v>
      </c>
      <c r="C34" s="304">
        <v>0</v>
      </c>
      <c r="D34" s="298">
        <v>0</v>
      </c>
      <c r="E34" s="304">
        <v>0</v>
      </c>
      <c r="F34" s="299">
        <v>0</v>
      </c>
      <c r="G34" s="300">
        <v>0</v>
      </c>
    </row>
    <row r="35" spans="1:8" x14ac:dyDescent="0.25">
      <c r="A35" s="248">
        <v>300</v>
      </c>
      <c r="B35" s="245" t="s">
        <v>721</v>
      </c>
      <c r="C35" s="283">
        <f>SUM(C31:C34)</f>
        <v>0</v>
      </c>
      <c r="D35" s="256">
        <f>SUM(D31:D34)</f>
        <v>0</v>
      </c>
      <c r="E35" s="283">
        <f>SUM(E31:E34)</f>
        <v>0</v>
      </c>
      <c r="F35" s="257">
        <f>SUM(F31:F34)</f>
        <v>0</v>
      </c>
      <c r="G35" s="258">
        <f>SUM(G31:G34)</f>
        <v>0</v>
      </c>
    </row>
    <row r="36" spans="1:8" x14ac:dyDescent="0.25">
      <c r="A36" s="246"/>
      <c r="B36" s="247"/>
      <c r="C36" s="284"/>
      <c r="D36" s="253"/>
      <c r="E36" s="284"/>
      <c r="F36" s="254"/>
      <c r="G36" s="255"/>
    </row>
    <row r="37" spans="1:8" x14ac:dyDescent="0.25">
      <c r="A37" s="246"/>
      <c r="B37" s="245" t="s">
        <v>759</v>
      </c>
      <c r="C37" s="283"/>
      <c r="D37" s="256"/>
      <c r="E37" s="283"/>
      <c r="F37" s="257"/>
      <c r="G37" s="258"/>
    </row>
    <row r="38" spans="1:8" x14ac:dyDescent="0.25">
      <c r="A38" s="246">
        <v>401</v>
      </c>
      <c r="B38" s="247" t="s">
        <v>0</v>
      </c>
      <c r="C38" s="304">
        <v>0</v>
      </c>
      <c r="D38" s="298">
        <v>0</v>
      </c>
      <c r="E38" s="304">
        <v>0</v>
      </c>
      <c r="F38" s="299">
        <v>0</v>
      </c>
      <c r="G38" s="300">
        <v>0</v>
      </c>
    </row>
    <row r="39" spans="1:8" x14ac:dyDescent="0.25">
      <c r="A39" s="246">
        <v>402</v>
      </c>
      <c r="B39" s="247" t="s">
        <v>1</v>
      </c>
      <c r="C39" s="304">
        <v>0</v>
      </c>
      <c r="D39" s="298">
        <v>0</v>
      </c>
      <c r="E39" s="304">
        <v>0</v>
      </c>
      <c r="F39" s="299">
        <v>0</v>
      </c>
      <c r="G39" s="300">
        <v>0</v>
      </c>
    </row>
    <row r="40" spans="1:8" x14ac:dyDescent="0.25">
      <c r="A40" s="246">
        <v>403</v>
      </c>
      <c r="B40" s="247" t="s">
        <v>2</v>
      </c>
      <c r="C40" s="304">
        <v>0</v>
      </c>
      <c r="D40" s="298">
        <v>0</v>
      </c>
      <c r="E40" s="304">
        <v>0</v>
      </c>
      <c r="F40" s="299">
        <v>0</v>
      </c>
      <c r="G40" s="300">
        <v>0</v>
      </c>
    </row>
    <row r="41" spans="1:8" x14ac:dyDescent="0.25">
      <c r="A41" s="246">
        <v>404</v>
      </c>
      <c r="B41" s="247" t="s">
        <v>3</v>
      </c>
      <c r="C41" s="304">
        <v>0</v>
      </c>
      <c r="D41" s="298">
        <v>0</v>
      </c>
      <c r="E41" s="304">
        <v>0</v>
      </c>
      <c r="F41" s="299">
        <v>0</v>
      </c>
      <c r="G41" s="300">
        <v>0</v>
      </c>
    </row>
    <row r="42" spans="1:8" s="779" customFormat="1" x14ac:dyDescent="0.25">
      <c r="A42" s="781">
        <v>405</v>
      </c>
      <c r="B42" s="780" t="s">
        <v>1078</v>
      </c>
      <c r="C42" s="530">
        <v>0</v>
      </c>
      <c r="D42" s="408">
        <v>0</v>
      </c>
      <c r="E42" s="530">
        <v>0</v>
      </c>
      <c r="F42" s="764">
        <v>0</v>
      </c>
      <c r="G42" s="763">
        <v>0</v>
      </c>
      <c r="H42" s="778" t="s">
        <v>1076</v>
      </c>
    </row>
    <row r="43" spans="1:8" x14ac:dyDescent="0.25">
      <c r="A43" s="248">
        <v>400</v>
      </c>
      <c r="B43" s="245" t="s">
        <v>728</v>
      </c>
      <c r="C43" s="283">
        <f>SUM(C38:C42)</f>
        <v>0</v>
      </c>
      <c r="D43" s="256">
        <f>SUM(D38:D42)</f>
        <v>0</v>
      </c>
      <c r="E43" s="283">
        <f>SUM(E38:E42)</f>
        <v>0</v>
      </c>
      <c r="F43" s="257">
        <f>SUM(F38:F42)</f>
        <v>0</v>
      </c>
      <c r="G43" s="258">
        <f>SUM(G38:G42)</f>
        <v>0</v>
      </c>
    </row>
    <row r="44" spans="1:8" ht="39.75" customHeight="1" x14ac:dyDescent="0.25">
      <c r="A44" s="246"/>
      <c r="B44" s="250" t="s">
        <v>861</v>
      </c>
      <c r="C44" s="283"/>
      <c r="D44" s="256"/>
      <c r="E44" s="283"/>
      <c r="F44" s="257"/>
      <c r="G44" s="258"/>
    </row>
    <row r="45" spans="1:8" x14ac:dyDescent="0.25">
      <c r="A45" s="246">
        <v>501</v>
      </c>
      <c r="B45" s="247" t="s">
        <v>862</v>
      </c>
      <c r="C45" s="304">
        <v>0</v>
      </c>
      <c r="D45" s="298">
        <v>0</v>
      </c>
      <c r="E45" s="304">
        <v>0</v>
      </c>
      <c r="F45" s="299">
        <v>0</v>
      </c>
      <c r="G45" s="300">
        <v>0</v>
      </c>
    </row>
    <row r="46" spans="1:8" x14ac:dyDescent="0.25">
      <c r="A46" s="248">
        <v>500</v>
      </c>
      <c r="B46" s="245" t="s">
        <v>731</v>
      </c>
      <c r="C46" s="283">
        <f>SUM(C45:C45)</f>
        <v>0</v>
      </c>
      <c r="D46" s="256">
        <f>SUM(D45:D45)</f>
        <v>0</v>
      </c>
      <c r="E46" s="283">
        <f>SUM(E45:E45)</f>
        <v>0</v>
      </c>
      <c r="F46" s="257">
        <f>SUM(F45:F45)</f>
        <v>0</v>
      </c>
      <c r="G46" s="258">
        <f>SUM(G45:G45)</f>
        <v>0</v>
      </c>
    </row>
    <row r="47" spans="1:8" x14ac:dyDescent="0.25">
      <c r="A47" s="246"/>
      <c r="B47" s="247"/>
      <c r="C47" s="284"/>
      <c r="D47" s="253"/>
      <c r="E47" s="284"/>
      <c r="F47" s="254"/>
      <c r="G47" s="255"/>
    </row>
    <row r="48" spans="1:8" x14ac:dyDescent="0.25">
      <c r="A48" s="246"/>
      <c r="B48" s="245" t="s">
        <v>4</v>
      </c>
      <c r="C48" s="283"/>
      <c r="D48" s="256"/>
      <c r="E48" s="283"/>
      <c r="F48" s="257"/>
      <c r="G48" s="258"/>
    </row>
    <row r="49" spans="1:7" x14ac:dyDescent="0.25">
      <c r="A49" s="246">
        <v>701</v>
      </c>
      <c r="B49" s="247" t="s">
        <v>5</v>
      </c>
      <c r="C49" s="304">
        <v>0</v>
      </c>
      <c r="D49" s="298">
        <v>0</v>
      </c>
      <c r="E49" s="304">
        <v>0</v>
      </c>
      <c r="F49" s="299">
        <v>0</v>
      </c>
      <c r="G49" s="300">
        <v>0</v>
      </c>
    </row>
    <row r="50" spans="1:7" x14ac:dyDescent="0.25">
      <c r="A50" s="246">
        <v>702</v>
      </c>
      <c r="B50" s="247" t="s">
        <v>6</v>
      </c>
      <c r="C50" s="304">
        <v>0</v>
      </c>
      <c r="D50" s="298">
        <v>0</v>
      </c>
      <c r="E50" s="304">
        <v>0</v>
      </c>
      <c r="F50" s="299">
        <v>0</v>
      </c>
      <c r="G50" s="300">
        <v>0</v>
      </c>
    </row>
    <row r="51" spans="1:7" x14ac:dyDescent="0.25">
      <c r="A51" s="248">
        <v>700</v>
      </c>
      <c r="B51" s="245" t="s">
        <v>7</v>
      </c>
      <c r="C51" s="283">
        <f>SUM(C49:C50)</f>
        <v>0</v>
      </c>
      <c r="D51" s="256">
        <f>SUM(D49:D50)</f>
        <v>0</v>
      </c>
      <c r="E51" s="283">
        <f>SUM(E49:E50)</f>
        <v>0</v>
      </c>
      <c r="F51" s="257">
        <f>SUM(F49:F50)</f>
        <v>0</v>
      </c>
      <c r="G51" s="258">
        <f>SUM(G49:G50)</f>
        <v>0</v>
      </c>
    </row>
    <row r="52" spans="1:7" ht="15.75" thickBot="1" x14ac:dyDescent="0.3">
      <c r="A52" s="251"/>
      <c r="B52" s="252"/>
      <c r="C52" s="285"/>
      <c r="D52" s="270"/>
      <c r="E52" s="285"/>
      <c r="F52" s="271"/>
      <c r="G52" s="272"/>
    </row>
    <row r="53" spans="1:7" ht="16.5" thickTop="1" thickBot="1" x14ac:dyDescent="0.3">
      <c r="A53" s="278"/>
      <c r="B53" s="279" t="s">
        <v>8</v>
      </c>
      <c r="C53" s="286">
        <f>+C51+C43+C46+C35+C28+C20</f>
        <v>0</v>
      </c>
      <c r="D53" s="287">
        <f>+D51+D43+D46+D35+D28+D20</f>
        <v>0</v>
      </c>
      <c r="E53" s="286">
        <f>+E51+E43+E46+E35+E28+E20</f>
        <v>0</v>
      </c>
      <c r="F53" s="288">
        <f>+F51+F43+F46+F35+F28+F20</f>
        <v>0</v>
      </c>
      <c r="G53" s="289">
        <f>+G51+G43+G46+G35+G28+G20</f>
        <v>0</v>
      </c>
    </row>
    <row r="54" spans="1:7" ht="15.75" thickTop="1" x14ac:dyDescent="0.25"/>
    <row r="55" spans="1:7" x14ac:dyDescent="0.25">
      <c r="A55" s="977" t="s">
        <v>1075</v>
      </c>
      <c r="B55" s="978"/>
      <c r="C55" s="978"/>
      <c r="D55" s="978"/>
      <c r="E55" s="978"/>
    </row>
  </sheetData>
  <sheetProtection password="D3C7" sheet="1"/>
  <mergeCells count="14">
    <mergeCell ref="F6:F7"/>
    <mergeCell ref="G6:G7"/>
    <mergeCell ref="H6:Q7"/>
    <mergeCell ref="A55:E55"/>
    <mergeCell ref="A1:G1"/>
    <mergeCell ref="A2:G2"/>
    <mergeCell ref="A3:G3"/>
    <mergeCell ref="A4:G4"/>
    <mergeCell ref="A5:B7"/>
    <mergeCell ref="C5:D5"/>
    <mergeCell ref="E5:F5"/>
    <mergeCell ref="C6:C7"/>
    <mergeCell ref="D6:D7"/>
    <mergeCell ref="E6:E7"/>
  </mergeCells>
  <printOptions horizontalCentered="1"/>
  <pageMargins left="0.25" right="0.25" top="0.75" bottom="0.75" header="0.3" footer="0.3"/>
  <pageSetup paperSize="9" scale="65"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87"/>
  <sheetViews>
    <sheetView showGridLines="0" zoomScaleNormal="100" workbookViewId="0">
      <selection sqref="A1:H1"/>
    </sheetView>
  </sheetViews>
  <sheetFormatPr defaultRowHeight="15" x14ac:dyDescent="0.25"/>
  <cols>
    <col min="1" max="1" width="8.6640625" style="92" customWidth="1"/>
    <col min="2" max="2" width="2.33203125" style="92" customWidth="1"/>
    <col min="3" max="3" width="75.83203125" style="92" customWidth="1"/>
    <col min="4" max="5" width="16.83203125" style="92" customWidth="1"/>
    <col min="6" max="7" width="14.83203125" style="93" customWidth="1"/>
    <col min="8" max="8" width="0.1640625" style="93" customWidth="1"/>
    <col min="9" max="9" width="15.5" style="94" customWidth="1"/>
    <col min="10" max="16384" width="9.33203125" style="94"/>
  </cols>
  <sheetData>
    <row r="1" spans="1:9" ht="15" customHeight="1" x14ac:dyDescent="0.25">
      <c r="A1" s="1099"/>
      <c r="B1" s="1095"/>
      <c r="C1" s="1095"/>
      <c r="D1" s="1095"/>
      <c r="E1" s="1095"/>
      <c r="F1" s="1095"/>
      <c r="G1" s="1095"/>
      <c r="H1" s="926"/>
      <c r="I1" s="290"/>
    </row>
    <row r="2" spans="1:9" ht="24.95" customHeight="1" x14ac:dyDescent="0.25">
      <c r="A2" s="909" t="s">
        <v>313</v>
      </c>
      <c r="B2" s="910"/>
      <c r="C2" s="910"/>
      <c r="D2" s="910"/>
      <c r="E2" s="940"/>
      <c r="F2" s="940"/>
      <c r="G2" s="940"/>
      <c r="H2" s="1098"/>
      <c r="I2" s="290"/>
    </row>
    <row r="3" spans="1:9" s="95" customFormat="1" ht="15" customHeight="1" x14ac:dyDescent="0.25">
      <c r="A3" s="1100" t="s">
        <v>1082</v>
      </c>
      <c r="B3" s="1101"/>
      <c r="C3" s="1101"/>
      <c r="D3" s="1101"/>
      <c r="E3" s="1095"/>
      <c r="F3" s="1095"/>
      <c r="G3" s="1095"/>
      <c r="H3" s="926"/>
      <c r="I3" s="290"/>
    </row>
    <row r="4" spans="1:9" ht="21" customHeight="1" thickBot="1" x14ac:dyDescent="0.4">
      <c r="A4" s="943" t="s">
        <v>961</v>
      </c>
      <c r="B4" s="943"/>
      <c r="C4" s="943"/>
      <c r="D4" s="943"/>
      <c r="E4" s="943"/>
      <c r="F4" s="943"/>
      <c r="G4" s="943"/>
      <c r="H4" s="926"/>
      <c r="I4" s="290"/>
    </row>
    <row r="5" spans="1:9" ht="15" customHeight="1" thickTop="1" x14ac:dyDescent="0.25">
      <c r="A5" s="96"/>
      <c r="B5" s="97"/>
      <c r="C5" s="944" t="s">
        <v>377</v>
      </c>
      <c r="D5" s="946" t="s">
        <v>800</v>
      </c>
      <c r="E5" s="946" t="s">
        <v>801</v>
      </c>
      <c r="F5" s="98" t="s">
        <v>378</v>
      </c>
      <c r="G5" s="804" t="s">
        <v>378</v>
      </c>
      <c r="H5" s="803"/>
      <c r="I5" s="290"/>
    </row>
    <row r="6" spans="1:9" ht="15" customHeight="1" thickBot="1" x14ac:dyDescent="0.3">
      <c r="A6" s="100"/>
      <c r="B6" s="101"/>
      <c r="C6" s="945"/>
      <c r="D6" s="947"/>
      <c r="E6" s="947"/>
      <c r="F6" s="102" t="s">
        <v>379</v>
      </c>
      <c r="G6" s="802" t="s">
        <v>380</v>
      </c>
      <c r="H6" s="801"/>
      <c r="I6" s="290"/>
    </row>
    <row r="7" spans="1:9" ht="15" customHeight="1" thickTop="1" x14ac:dyDescent="0.25">
      <c r="A7" s="96"/>
      <c r="B7" s="104"/>
      <c r="C7" s="105"/>
      <c r="D7" s="427"/>
      <c r="E7" s="427"/>
      <c r="F7" s="426"/>
      <c r="G7" s="799"/>
      <c r="H7" s="800"/>
      <c r="I7" s="290"/>
    </row>
    <row r="8" spans="1:9" ht="15" customHeight="1" x14ac:dyDescent="0.25">
      <c r="A8" s="106"/>
      <c r="B8" s="107"/>
      <c r="C8" s="108" t="s">
        <v>381</v>
      </c>
      <c r="D8" s="427"/>
      <c r="E8" s="427"/>
      <c r="F8" s="426"/>
      <c r="G8" s="799"/>
      <c r="H8" s="425"/>
      <c r="I8" s="290"/>
    </row>
    <row r="9" spans="1:9" ht="15" customHeight="1" x14ac:dyDescent="0.25">
      <c r="A9" s="106">
        <v>1</v>
      </c>
      <c r="B9" s="107"/>
      <c r="C9" s="105" t="s">
        <v>382</v>
      </c>
      <c r="D9" s="737">
        <v>0</v>
      </c>
      <c r="E9" s="737">
        <v>0</v>
      </c>
      <c r="F9" s="419"/>
      <c r="G9" s="791"/>
      <c r="H9" s="425"/>
      <c r="I9" s="290"/>
    </row>
    <row r="10" spans="1:9" ht="15" customHeight="1" x14ac:dyDescent="0.25">
      <c r="A10" s="106">
        <v>2</v>
      </c>
      <c r="B10" s="107"/>
      <c r="C10" s="105" t="s">
        <v>383</v>
      </c>
      <c r="D10" s="737">
        <v>0</v>
      </c>
      <c r="E10" s="737">
        <v>0</v>
      </c>
      <c r="F10" s="419"/>
      <c r="G10" s="791"/>
      <c r="H10" s="425"/>
      <c r="I10" s="290"/>
    </row>
    <row r="11" spans="1:9" ht="15" customHeight="1" x14ac:dyDescent="0.25">
      <c r="A11" s="106">
        <v>3</v>
      </c>
      <c r="B11" s="107"/>
      <c r="C11" s="105" t="s">
        <v>384</v>
      </c>
      <c r="D11" s="740">
        <f>+D12+D13+D14</f>
        <v>0</v>
      </c>
      <c r="E11" s="740">
        <f>+E12+E13+E14</f>
        <v>0</v>
      </c>
      <c r="F11" s="419"/>
      <c r="G11" s="791"/>
      <c r="H11" s="425"/>
      <c r="I11" s="290" t="s">
        <v>985</v>
      </c>
    </row>
    <row r="12" spans="1:9" ht="15" customHeight="1" x14ac:dyDescent="0.25">
      <c r="A12" s="106"/>
      <c r="B12" s="107" t="s">
        <v>371</v>
      </c>
      <c r="C12" s="110" t="s">
        <v>385</v>
      </c>
      <c r="D12" s="737">
        <v>0</v>
      </c>
      <c r="E12" s="737">
        <v>0</v>
      </c>
      <c r="F12" s="419"/>
      <c r="G12" s="791" t="s">
        <v>386</v>
      </c>
      <c r="H12" s="425"/>
      <c r="I12" s="290"/>
    </row>
    <row r="13" spans="1:9" ht="15" customHeight="1" x14ac:dyDescent="0.25">
      <c r="A13" s="106"/>
      <c r="B13" s="107" t="s">
        <v>372</v>
      </c>
      <c r="C13" s="110" t="s">
        <v>387</v>
      </c>
      <c r="D13" s="737">
        <v>0</v>
      </c>
      <c r="E13" s="737">
        <v>0</v>
      </c>
      <c r="F13" s="419"/>
      <c r="G13" s="791" t="s">
        <v>388</v>
      </c>
      <c r="H13" s="425"/>
      <c r="I13" s="809"/>
    </row>
    <row r="14" spans="1:9" ht="15" customHeight="1" x14ac:dyDescent="0.25">
      <c r="A14" s="106"/>
      <c r="B14" s="107" t="s">
        <v>373</v>
      </c>
      <c r="C14" s="110" t="s">
        <v>389</v>
      </c>
      <c r="D14" s="737">
        <v>0</v>
      </c>
      <c r="E14" s="737">
        <v>0</v>
      </c>
      <c r="F14" s="419"/>
      <c r="G14" s="791"/>
      <c r="H14" s="425"/>
      <c r="I14" s="290"/>
    </row>
    <row r="15" spans="1:9" ht="15" customHeight="1" x14ac:dyDescent="0.25">
      <c r="A15" s="106">
        <v>4</v>
      </c>
      <c r="B15" s="107"/>
      <c r="C15" s="105" t="s">
        <v>390</v>
      </c>
      <c r="D15" s="740">
        <f>+D16+D17+D18</f>
        <v>0</v>
      </c>
      <c r="E15" s="740">
        <f>+E16+E17+E18</f>
        <v>0</v>
      </c>
      <c r="F15" s="419" t="s">
        <v>391</v>
      </c>
      <c r="G15" s="791" t="s">
        <v>392</v>
      </c>
      <c r="H15" s="425"/>
      <c r="I15" s="290" t="s">
        <v>984</v>
      </c>
    </row>
    <row r="16" spans="1:9" ht="15" customHeight="1" x14ac:dyDescent="0.25">
      <c r="A16" s="106"/>
      <c r="B16" s="107" t="s">
        <v>371</v>
      </c>
      <c r="C16" s="110" t="s">
        <v>393</v>
      </c>
      <c r="D16" s="737">
        <v>0</v>
      </c>
      <c r="E16" s="737">
        <v>0</v>
      </c>
      <c r="F16" s="419"/>
      <c r="G16" s="791"/>
      <c r="H16" s="425"/>
      <c r="I16" s="290"/>
    </row>
    <row r="17" spans="1:10" ht="15" customHeight="1" x14ac:dyDescent="0.25">
      <c r="A17" s="106"/>
      <c r="B17" s="107" t="s">
        <v>372</v>
      </c>
      <c r="C17" s="110" t="s">
        <v>802</v>
      </c>
      <c r="D17" s="737">
        <v>0</v>
      </c>
      <c r="E17" s="737">
        <v>0</v>
      </c>
      <c r="F17" s="419"/>
      <c r="G17" s="791"/>
      <c r="H17" s="425"/>
      <c r="I17" s="809"/>
      <c r="J17" s="111"/>
    </row>
    <row r="18" spans="1:10" ht="15" customHeight="1" x14ac:dyDescent="0.25">
      <c r="A18" s="106"/>
      <c r="B18" s="107" t="s">
        <v>373</v>
      </c>
      <c r="C18" s="110" t="s">
        <v>803</v>
      </c>
      <c r="D18" s="737">
        <v>0</v>
      </c>
      <c r="E18" s="737">
        <v>0</v>
      </c>
      <c r="F18" s="419"/>
      <c r="G18" s="791"/>
      <c r="H18" s="425"/>
      <c r="I18" s="809"/>
      <c r="J18" s="111"/>
    </row>
    <row r="19" spans="1:10" ht="15" customHeight="1" x14ac:dyDescent="0.25">
      <c r="A19" s="106">
        <v>5</v>
      </c>
      <c r="B19" s="107"/>
      <c r="C19" s="112" t="s">
        <v>394</v>
      </c>
      <c r="D19" s="737">
        <v>0</v>
      </c>
      <c r="E19" s="737">
        <v>0</v>
      </c>
      <c r="F19" s="419" t="s">
        <v>395</v>
      </c>
      <c r="G19" s="791" t="s">
        <v>396</v>
      </c>
      <c r="H19" s="425"/>
      <c r="I19" s="809"/>
      <c r="J19" s="111"/>
    </row>
    <row r="20" spans="1:10" ht="15" customHeight="1" x14ac:dyDescent="0.25">
      <c r="A20" s="106">
        <v>6</v>
      </c>
      <c r="B20" s="107"/>
      <c r="C20" s="112" t="s">
        <v>397</v>
      </c>
      <c r="D20" s="737">
        <v>0</v>
      </c>
      <c r="E20" s="737">
        <v>0</v>
      </c>
      <c r="F20" s="419" t="s">
        <v>398</v>
      </c>
      <c r="G20" s="791" t="s">
        <v>398</v>
      </c>
      <c r="H20" s="425"/>
      <c r="I20" s="809"/>
      <c r="J20" s="111"/>
    </row>
    <row r="21" spans="1:10" ht="15" customHeight="1" x14ac:dyDescent="0.25">
      <c r="A21" s="106">
        <v>7</v>
      </c>
      <c r="B21" s="107"/>
      <c r="C21" s="105" t="s">
        <v>399</v>
      </c>
      <c r="D21" s="737">
        <v>0</v>
      </c>
      <c r="E21" s="737">
        <v>0</v>
      </c>
      <c r="F21" s="419" t="s">
        <v>400</v>
      </c>
      <c r="G21" s="791" t="s">
        <v>400</v>
      </c>
      <c r="H21" s="425"/>
      <c r="I21" s="809"/>
    </row>
    <row r="22" spans="1:10" ht="15" customHeight="1" thickBot="1" x14ac:dyDescent="0.3">
      <c r="A22" s="106">
        <v>8</v>
      </c>
      <c r="B22" s="107"/>
      <c r="C22" s="105" t="s">
        <v>401</v>
      </c>
      <c r="D22" s="737">
        <v>0</v>
      </c>
      <c r="E22" s="737">
        <v>0</v>
      </c>
      <c r="F22" s="419" t="s">
        <v>402</v>
      </c>
      <c r="G22" s="791" t="s">
        <v>403</v>
      </c>
      <c r="H22" s="425"/>
      <c r="I22" s="290"/>
    </row>
    <row r="23" spans="1:10" ht="15" customHeight="1" thickBot="1" x14ac:dyDescent="0.3">
      <c r="A23" s="106"/>
      <c r="B23" s="107"/>
      <c r="C23" s="113" t="s">
        <v>404</v>
      </c>
      <c r="D23" s="735">
        <f>+D9+D10+D11+D15+D19+D20+D21+D22</f>
        <v>0</v>
      </c>
      <c r="E23" s="735">
        <f>+E9+E10+E11+E15+E19+E20+E21+E22</f>
        <v>0</v>
      </c>
      <c r="F23" s="416"/>
      <c r="G23" s="792"/>
      <c r="H23" s="460"/>
      <c r="I23" s="290" t="s">
        <v>983</v>
      </c>
    </row>
    <row r="24" spans="1:10" ht="15" customHeight="1" x14ac:dyDescent="0.25">
      <c r="A24" s="106"/>
      <c r="B24" s="107"/>
      <c r="C24" s="105"/>
      <c r="D24" s="733"/>
      <c r="E24" s="733"/>
      <c r="F24" s="413"/>
      <c r="G24" s="791"/>
      <c r="H24" s="425"/>
      <c r="I24" s="290"/>
    </row>
    <row r="25" spans="1:10" ht="15" customHeight="1" x14ac:dyDescent="0.25">
      <c r="A25" s="106"/>
      <c r="B25" s="107"/>
      <c r="C25" s="108" t="s">
        <v>405</v>
      </c>
      <c r="D25" s="733"/>
      <c r="E25" s="733"/>
      <c r="F25" s="413"/>
      <c r="G25" s="791"/>
      <c r="H25" s="425"/>
      <c r="I25" s="290"/>
    </row>
    <row r="26" spans="1:10" ht="15" customHeight="1" x14ac:dyDescent="0.25">
      <c r="A26" s="106">
        <v>9</v>
      </c>
      <c r="B26" s="107"/>
      <c r="C26" s="114" t="s">
        <v>406</v>
      </c>
      <c r="D26" s="732">
        <v>0</v>
      </c>
      <c r="E26" s="732">
        <v>0</v>
      </c>
      <c r="F26" s="413" t="s">
        <v>407</v>
      </c>
      <c r="G26" s="791" t="s">
        <v>407</v>
      </c>
      <c r="H26" s="425"/>
      <c r="I26" s="290"/>
    </row>
    <row r="27" spans="1:10" ht="15" customHeight="1" x14ac:dyDescent="0.25">
      <c r="A27" s="106">
        <v>10</v>
      </c>
      <c r="B27" s="107"/>
      <c r="C27" s="105" t="s">
        <v>408</v>
      </c>
      <c r="D27" s="732">
        <v>0</v>
      </c>
      <c r="E27" s="732">
        <v>0</v>
      </c>
      <c r="F27" s="413" t="s">
        <v>409</v>
      </c>
      <c r="G27" s="791" t="s">
        <v>409</v>
      </c>
      <c r="H27" s="425"/>
      <c r="I27" s="290"/>
    </row>
    <row r="28" spans="1:10" ht="15" customHeight="1" x14ac:dyDescent="0.25">
      <c r="A28" s="106">
        <v>11</v>
      </c>
      <c r="B28" s="107"/>
      <c r="C28" s="105" t="s">
        <v>982</v>
      </c>
      <c r="D28" s="732">
        <v>0</v>
      </c>
      <c r="E28" s="732">
        <v>0</v>
      </c>
      <c r="F28" s="413" t="s">
        <v>410</v>
      </c>
      <c r="G28" s="791" t="s">
        <v>410</v>
      </c>
      <c r="H28" s="425"/>
      <c r="I28" s="290"/>
    </row>
    <row r="29" spans="1:10" ht="15" customHeight="1" x14ac:dyDescent="0.25">
      <c r="A29" s="106">
        <v>12</v>
      </c>
      <c r="B29" s="107"/>
      <c r="C29" s="105" t="s">
        <v>411</v>
      </c>
      <c r="D29" s="733">
        <f>+D30+D31+D32</f>
        <v>0</v>
      </c>
      <c r="E29" s="733">
        <f>+E30+E31+E32</f>
        <v>0</v>
      </c>
      <c r="F29" s="413"/>
      <c r="G29" s="791"/>
      <c r="H29" s="425"/>
      <c r="I29" s="290" t="s">
        <v>981</v>
      </c>
    </row>
    <row r="30" spans="1:10" ht="15" customHeight="1" x14ac:dyDescent="0.25">
      <c r="A30" s="106"/>
      <c r="B30" s="107" t="s">
        <v>371</v>
      </c>
      <c r="C30" s="110" t="s">
        <v>412</v>
      </c>
      <c r="D30" s="732">
        <v>0</v>
      </c>
      <c r="E30" s="732">
        <v>0</v>
      </c>
      <c r="F30" s="413"/>
      <c r="G30" s="791"/>
      <c r="H30" s="425"/>
      <c r="I30" s="290"/>
    </row>
    <row r="31" spans="1:10" ht="15" customHeight="1" x14ac:dyDescent="0.25">
      <c r="A31" s="106"/>
      <c r="B31" s="107" t="s">
        <v>372</v>
      </c>
      <c r="C31" s="63" t="s">
        <v>413</v>
      </c>
      <c r="D31" s="737">
        <v>0</v>
      </c>
      <c r="E31" s="737">
        <v>0</v>
      </c>
      <c r="F31" s="419"/>
      <c r="G31" s="791"/>
      <c r="H31" s="425"/>
      <c r="I31" s="290"/>
    </row>
    <row r="32" spans="1:10" ht="15" customHeight="1" x14ac:dyDescent="0.25">
      <c r="A32" s="106"/>
      <c r="B32" s="107" t="s">
        <v>373</v>
      </c>
      <c r="C32" s="110" t="s">
        <v>414</v>
      </c>
      <c r="D32" s="732">
        <v>0</v>
      </c>
      <c r="E32" s="732">
        <v>0</v>
      </c>
      <c r="F32" s="413"/>
      <c r="G32" s="791"/>
      <c r="H32" s="425"/>
      <c r="I32" s="290"/>
    </row>
    <row r="33" spans="1:9" ht="15" customHeight="1" x14ac:dyDescent="0.25">
      <c r="A33" s="106">
        <v>13</v>
      </c>
      <c r="B33" s="107"/>
      <c r="C33" s="105" t="s">
        <v>415</v>
      </c>
      <c r="D33" s="732">
        <v>0</v>
      </c>
      <c r="E33" s="732">
        <v>0</v>
      </c>
      <c r="F33" s="413" t="s">
        <v>416</v>
      </c>
      <c r="G33" s="791" t="s">
        <v>416</v>
      </c>
      <c r="H33" s="425"/>
      <c r="I33" s="290"/>
    </row>
    <row r="34" spans="1:9" ht="15" customHeight="1" x14ac:dyDescent="0.25">
      <c r="A34" s="106">
        <v>14</v>
      </c>
      <c r="B34" s="107"/>
      <c r="C34" s="105" t="s">
        <v>417</v>
      </c>
      <c r="D34" s="733">
        <f>+D35+D36+D37+D38</f>
        <v>0</v>
      </c>
      <c r="E34" s="733">
        <f>+E35+E36+E37+E38</f>
        <v>0</v>
      </c>
      <c r="F34" s="413" t="s">
        <v>418</v>
      </c>
      <c r="G34" s="791" t="s">
        <v>418</v>
      </c>
      <c r="H34" s="425"/>
      <c r="I34" s="290" t="s">
        <v>980</v>
      </c>
    </row>
    <row r="35" spans="1:9" ht="15" customHeight="1" x14ac:dyDescent="0.25">
      <c r="A35" s="106" t="s">
        <v>419</v>
      </c>
      <c r="B35" s="107" t="s">
        <v>371</v>
      </c>
      <c r="C35" s="110" t="s">
        <v>420</v>
      </c>
      <c r="D35" s="732">
        <v>0</v>
      </c>
      <c r="E35" s="732">
        <v>0</v>
      </c>
      <c r="F35" s="413" t="s">
        <v>421</v>
      </c>
      <c r="G35" s="413" t="s">
        <v>421</v>
      </c>
      <c r="H35" s="798"/>
      <c r="I35" s="809"/>
    </row>
    <row r="36" spans="1:9" ht="15" customHeight="1" x14ac:dyDescent="0.25">
      <c r="A36" s="106"/>
      <c r="B36" s="107" t="s">
        <v>372</v>
      </c>
      <c r="C36" s="110" t="s">
        <v>422</v>
      </c>
      <c r="D36" s="732">
        <v>0</v>
      </c>
      <c r="E36" s="732">
        <v>0</v>
      </c>
      <c r="F36" s="413" t="s">
        <v>423</v>
      </c>
      <c r="G36" s="413" t="s">
        <v>423</v>
      </c>
      <c r="H36" s="798"/>
      <c r="I36" s="809"/>
    </row>
    <row r="37" spans="1:9" ht="15" customHeight="1" x14ac:dyDescent="0.25">
      <c r="A37" s="106"/>
      <c r="B37" s="107" t="s">
        <v>373</v>
      </c>
      <c r="C37" s="110" t="s">
        <v>424</v>
      </c>
      <c r="D37" s="732">
        <v>0</v>
      </c>
      <c r="E37" s="732">
        <v>0</v>
      </c>
      <c r="F37" s="413" t="s">
        <v>425</v>
      </c>
      <c r="G37" s="413" t="s">
        <v>425</v>
      </c>
      <c r="H37" s="798"/>
      <c r="I37" s="809"/>
    </row>
    <row r="38" spans="1:9" ht="15" customHeight="1" x14ac:dyDescent="0.25">
      <c r="A38" s="106"/>
      <c r="B38" s="107" t="s">
        <v>374</v>
      </c>
      <c r="C38" s="110" t="s">
        <v>426</v>
      </c>
      <c r="D38" s="732">
        <v>0</v>
      </c>
      <c r="E38" s="732">
        <v>0</v>
      </c>
      <c r="F38" s="413" t="s">
        <v>427</v>
      </c>
      <c r="G38" s="413" t="s">
        <v>427</v>
      </c>
      <c r="H38" s="798"/>
      <c r="I38" s="809"/>
    </row>
    <row r="39" spans="1:9" ht="15" customHeight="1" x14ac:dyDescent="0.25">
      <c r="A39" s="106">
        <v>15</v>
      </c>
      <c r="B39" s="107"/>
      <c r="C39" s="114" t="s">
        <v>428</v>
      </c>
      <c r="D39" s="732">
        <v>0</v>
      </c>
      <c r="E39" s="732">
        <v>0</v>
      </c>
      <c r="F39" s="413" t="s">
        <v>429</v>
      </c>
      <c r="G39" s="791" t="s">
        <v>429</v>
      </c>
      <c r="H39" s="425"/>
      <c r="I39" s="809"/>
    </row>
    <row r="40" spans="1:9" ht="15" customHeight="1" x14ac:dyDescent="0.25">
      <c r="A40" s="106">
        <v>16</v>
      </c>
      <c r="B40" s="107"/>
      <c r="C40" s="114" t="s">
        <v>430</v>
      </c>
      <c r="D40" s="732">
        <v>0</v>
      </c>
      <c r="E40" s="732">
        <v>0</v>
      </c>
      <c r="F40" s="413" t="s">
        <v>431</v>
      </c>
      <c r="G40" s="791" t="s">
        <v>431</v>
      </c>
      <c r="H40" s="425"/>
      <c r="I40" s="809"/>
    </row>
    <row r="41" spans="1:9" ht="15" customHeight="1" x14ac:dyDescent="0.25">
      <c r="A41" s="106">
        <v>17</v>
      </c>
      <c r="B41" s="107"/>
      <c r="C41" s="114" t="s">
        <v>432</v>
      </c>
      <c r="D41" s="732">
        <v>0</v>
      </c>
      <c r="E41" s="732">
        <v>0</v>
      </c>
      <c r="F41" s="413" t="s">
        <v>433</v>
      </c>
      <c r="G41" s="791" t="s">
        <v>433</v>
      </c>
      <c r="H41" s="425"/>
      <c r="I41" s="290"/>
    </row>
    <row r="42" spans="1:9" ht="15" customHeight="1" thickBot="1" x14ac:dyDescent="0.3">
      <c r="A42" s="106">
        <v>18</v>
      </c>
      <c r="B42" s="107"/>
      <c r="C42" s="114" t="s">
        <v>434</v>
      </c>
      <c r="D42" s="732">
        <v>0</v>
      </c>
      <c r="E42" s="732">
        <v>0</v>
      </c>
      <c r="F42" s="413" t="s">
        <v>435</v>
      </c>
      <c r="G42" s="791" t="s">
        <v>435</v>
      </c>
      <c r="H42" s="425"/>
      <c r="I42" s="290"/>
    </row>
    <row r="43" spans="1:9" ht="15" customHeight="1" thickBot="1" x14ac:dyDescent="0.3">
      <c r="A43" s="106"/>
      <c r="B43" s="107"/>
      <c r="C43" s="113" t="s">
        <v>436</v>
      </c>
      <c r="D43" s="735">
        <f>+D26+D27+D28+D29+D33+D34+D39+D40+D41+D42</f>
        <v>0</v>
      </c>
      <c r="E43" s="735">
        <f>+E26+E27+E28+E29+E33+E34+E39+E40+E41+E42</f>
        <v>0</v>
      </c>
      <c r="F43" s="416"/>
      <c r="G43" s="792"/>
      <c r="H43" s="460"/>
      <c r="I43" s="290" t="s">
        <v>979</v>
      </c>
    </row>
    <row r="44" spans="1:9" ht="15" customHeight="1" thickBot="1" x14ac:dyDescent="0.3">
      <c r="A44" s="106"/>
      <c r="B44" s="107"/>
      <c r="C44" s="115" t="s">
        <v>1081</v>
      </c>
      <c r="D44" s="735">
        <f>+D23-D43</f>
        <v>0</v>
      </c>
      <c r="E44" s="735">
        <f>+E23-E43</f>
        <v>0</v>
      </c>
      <c r="F44" s="416"/>
      <c r="G44" s="792"/>
      <c r="H44" s="460"/>
      <c r="I44" s="290" t="s">
        <v>978</v>
      </c>
    </row>
    <row r="45" spans="1:9" ht="15" customHeight="1" x14ac:dyDescent="0.25">
      <c r="A45" s="106"/>
      <c r="B45" s="107"/>
      <c r="C45" s="115"/>
      <c r="D45" s="733"/>
      <c r="E45" s="733"/>
      <c r="F45" s="413"/>
      <c r="G45" s="791"/>
      <c r="H45" s="425"/>
      <c r="I45" s="290"/>
    </row>
    <row r="46" spans="1:9" ht="15" customHeight="1" x14ac:dyDescent="0.25">
      <c r="A46" s="106"/>
      <c r="B46" s="107"/>
      <c r="C46" s="108" t="s">
        <v>438</v>
      </c>
      <c r="D46" s="733"/>
      <c r="E46" s="733"/>
      <c r="F46" s="413"/>
      <c r="G46" s="791"/>
      <c r="H46" s="425"/>
      <c r="I46" s="290"/>
    </row>
    <row r="47" spans="1:9" ht="15" customHeight="1" x14ac:dyDescent="0.25">
      <c r="A47" s="106"/>
      <c r="B47" s="107"/>
      <c r="C47" s="116" t="s">
        <v>439</v>
      </c>
      <c r="D47" s="733"/>
      <c r="E47" s="733"/>
      <c r="F47" s="413" t="s">
        <v>419</v>
      </c>
      <c r="G47" s="791"/>
      <c r="H47" s="425"/>
      <c r="I47" s="290"/>
    </row>
    <row r="48" spans="1:9" ht="15" customHeight="1" x14ac:dyDescent="0.25">
      <c r="A48" s="106">
        <v>19</v>
      </c>
      <c r="B48" s="107"/>
      <c r="C48" s="105" t="s">
        <v>440</v>
      </c>
      <c r="D48" s="733">
        <f>+D49+D50+D51</f>
        <v>0</v>
      </c>
      <c r="E48" s="733">
        <f>+E49+E50+E51</f>
        <v>0</v>
      </c>
      <c r="F48" s="413" t="s">
        <v>441</v>
      </c>
      <c r="G48" s="791" t="s">
        <v>441</v>
      </c>
      <c r="H48" s="425"/>
      <c r="I48" s="290" t="s">
        <v>977</v>
      </c>
    </row>
    <row r="49" spans="1:9" ht="15" customHeight="1" x14ac:dyDescent="0.25">
      <c r="A49" s="106"/>
      <c r="B49" s="107" t="s">
        <v>371</v>
      </c>
      <c r="C49" s="110" t="s">
        <v>442</v>
      </c>
      <c r="D49" s="732">
        <v>0</v>
      </c>
      <c r="E49" s="732">
        <v>0</v>
      </c>
      <c r="F49" s="413"/>
      <c r="G49" s="791"/>
      <c r="H49" s="425"/>
      <c r="I49" s="290"/>
    </row>
    <row r="50" spans="1:9" ht="15" customHeight="1" x14ac:dyDescent="0.25">
      <c r="A50" s="106"/>
      <c r="B50" s="107" t="s">
        <v>372</v>
      </c>
      <c r="C50" s="110" t="s">
        <v>443</v>
      </c>
      <c r="D50" s="732">
        <v>0</v>
      </c>
      <c r="E50" s="732">
        <v>0</v>
      </c>
      <c r="F50" s="413"/>
      <c r="G50" s="791"/>
      <c r="H50" s="425"/>
      <c r="I50" s="290"/>
    </row>
    <row r="51" spans="1:9" ht="15" customHeight="1" x14ac:dyDescent="0.25">
      <c r="A51" s="106"/>
      <c r="B51" s="107" t="s">
        <v>373</v>
      </c>
      <c r="C51" s="110" t="s">
        <v>444</v>
      </c>
      <c r="D51" s="732">
        <v>0</v>
      </c>
      <c r="E51" s="732">
        <v>0</v>
      </c>
      <c r="F51" s="413"/>
      <c r="G51" s="791"/>
      <c r="H51" s="425"/>
      <c r="I51" s="290"/>
    </row>
    <row r="52" spans="1:9" ht="15" customHeight="1" x14ac:dyDescent="0.25">
      <c r="A52" s="106">
        <v>20</v>
      </c>
      <c r="B52" s="107"/>
      <c r="C52" s="105" t="s">
        <v>445</v>
      </c>
      <c r="D52" s="732">
        <v>0</v>
      </c>
      <c r="E52" s="732">
        <v>0</v>
      </c>
      <c r="F52" s="413" t="s">
        <v>446</v>
      </c>
      <c r="G52" s="791" t="s">
        <v>446</v>
      </c>
      <c r="H52" s="425"/>
      <c r="I52" s="290"/>
    </row>
    <row r="53" spans="1:9" ht="15" customHeight="1" x14ac:dyDescent="0.25">
      <c r="A53" s="106"/>
      <c r="B53" s="107"/>
      <c r="C53" s="113" t="s">
        <v>447</v>
      </c>
      <c r="D53" s="739">
        <f>+D48+D52</f>
        <v>0</v>
      </c>
      <c r="E53" s="739">
        <f>+E48+E52</f>
        <v>0</v>
      </c>
      <c r="F53" s="423"/>
      <c r="G53" s="797"/>
      <c r="H53" s="796"/>
      <c r="I53" s="290" t="s">
        <v>976</v>
      </c>
    </row>
    <row r="54" spans="1:9" ht="15" customHeight="1" x14ac:dyDescent="0.25">
      <c r="A54" s="106"/>
      <c r="B54" s="107"/>
      <c r="C54" s="116" t="s">
        <v>448</v>
      </c>
      <c r="D54" s="733"/>
      <c r="E54" s="733"/>
      <c r="F54" s="413"/>
      <c r="G54" s="791"/>
      <c r="H54" s="425"/>
      <c r="I54" s="290"/>
    </row>
    <row r="55" spans="1:9" ht="15" customHeight="1" x14ac:dyDescent="0.25">
      <c r="A55" s="106">
        <v>21</v>
      </c>
      <c r="B55" s="107"/>
      <c r="C55" s="105" t="s">
        <v>449</v>
      </c>
      <c r="D55" s="733">
        <f>+D56+D57</f>
        <v>0</v>
      </c>
      <c r="E55" s="733">
        <f>+E56+E57</f>
        <v>0</v>
      </c>
      <c r="F55" s="413" t="s">
        <v>450</v>
      </c>
      <c r="G55" s="791" t="s">
        <v>450</v>
      </c>
      <c r="H55" s="425"/>
      <c r="I55" s="290" t="s">
        <v>975</v>
      </c>
    </row>
    <row r="56" spans="1:9" ht="15" customHeight="1" x14ac:dyDescent="0.25">
      <c r="A56" s="106"/>
      <c r="B56" s="107" t="s">
        <v>371</v>
      </c>
      <c r="C56" s="110" t="s">
        <v>451</v>
      </c>
      <c r="D56" s="732">
        <v>0</v>
      </c>
      <c r="E56" s="732">
        <v>0</v>
      </c>
      <c r="F56" s="413"/>
      <c r="G56" s="791"/>
      <c r="H56" s="425"/>
      <c r="I56" s="290"/>
    </row>
    <row r="57" spans="1:9" ht="15" customHeight="1" x14ac:dyDescent="0.25">
      <c r="A57" s="106"/>
      <c r="B57" s="107" t="s">
        <v>372</v>
      </c>
      <c r="C57" s="110" t="s">
        <v>452</v>
      </c>
      <c r="D57" s="732">
        <v>0</v>
      </c>
      <c r="E57" s="732">
        <v>0</v>
      </c>
      <c r="F57" s="413"/>
      <c r="G57" s="791"/>
      <c r="H57" s="425"/>
      <c r="I57" s="290"/>
    </row>
    <row r="58" spans="1:9" ht="15" customHeight="1" x14ac:dyDescent="0.25">
      <c r="A58" s="106"/>
      <c r="B58" s="107"/>
      <c r="C58" s="113" t="s">
        <v>453</v>
      </c>
      <c r="D58" s="739">
        <f>+D55</f>
        <v>0</v>
      </c>
      <c r="E58" s="739">
        <f>+E55</f>
        <v>0</v>
      </c>
      <c r="F58" s="423"/>
      <c r="G58" s="797"/>
      <c r="H58" s="796"/>
      <c r="I58" s="290" t="s">
        <v>974</v>
      </c>
    </row>
    <row r="59" spans="1:9" ht="15" customHeight="1" thickBot="1" x14ac:dyDescent="0.3">
      <c r="A59" s="106"/>
      <c r="B59" s="107"/>
      <c r="C59" s="113"/>
      <c r="D59" s="733"/>
      <c r="E59" s="733"/>
      <c r="F59" s="413"/>
      <c r="G59" s="791"/>
      <c r="H59" s="425"/>
      <c r="I59" s="290"/>
    </row>
    <row r="60" spans="1:9" ht="15" customHeight="1" thickBot="1" x14ac:dyDescent="0.3">
      <c r="A60" s="106"/>
      <c r="B60" s="107"/>
      <c r="C60" s="113" t="s">
        <v>454</v>
      </c>
      <c r="D60" s="735">
        <f>+D53-D58</f>
        <v>0</v>
      </c>
      <c r="E60" s="735">
        <f>+E53-E58</f>
        <v>0</v>
      </c>
      <c r="F60" s="416"/>
      <c r="G60" s="792"/>
      <c r="H60" s="460"/>
      <c r="I60" s="290" t="s">
        <v>973</v>
      </c>
    </row>
    <row r="61" spans="1:9" ht="15" customHeight="1" x14ac:dyDescent="0.25">
      <c r="A61" s="106"/>
      <c r="B61" s="107"/>
      <c r="C61" s="113"/>
      <c r="D61" s="733"/>
      <c r="E61" s="733"/>
      <c r="F61" s="413"/>
      <c r="G61" s="791"/>
      <c r="H61" s="425"/>
      <c r="I61" s="290"/>
    </row>
    <row r="62" spans="1:9" ht="15" customHeight="1" x14ac:dyDescent="0.25">
      <c r="A62" s="106"/>
      <c r="B62" s="107"/>
      <c r="C62" s="117" t="s">
        <v>455</v>
      </c>
      <c r="D62" s="738"/>
      <c r="E62" s="738"/>
      <c r="F62" s="421"/>
      <c r="G62" s="795"/>
      <c r="H62" s="458"/>
      <c r="I62" s="290"/>
    </row>
    <row r="63" spans="1:9" ht="15" customHeight="1" x14ac:dyDescent="0.25">
      <c r="A63" s="106">
        <v>22</v>
      </c>
      <c r="B63" s="107"/>
      <c r="C63" s="118" t="s">
        <v>456</v>
      </c>
      <c r="D63" s="732">
        <v>0</v>
      </c>
      <c r="E63" s="732">
        <v>0</v>
      </c>
      <c r="F63" s="413" t="s">
        <v>457</v>
      </c>
      <c r="G63" s="795" t="s">
        <v>457</v>
      </c>
      <c r="H63" s="458"/>
      <c r="I63" s="809"/>
    </row>
    <row r="64" spans="1:9" ht="15" customHeight="1" thickBot="1" x14ac:dyDescent="0.3">
      <c r="A64" s="106">
        <v>23</v>
      </c>
      <c r="B64" s="107"/>
      <c r="C64" s="118" t="s">
        <v>458</v>
      </c>
      <c r="D64" s="732">
        <v>0</v>
      </c>
      <c r="E64" s="732">
        <v>0</v>
      </c>
      <c r="F64" s="413" t="s">
        <v>459</v>
      </c>
      <c r="G64" s="795" t="s">
        <v>459</v>
      </c>
      <c r="H64" s="458"/>
      <c r="I64" s="809"/>
    </row>
    <row r="65" spans="1:9" ht="15" customHeight="1" thickBot="1" x14ac:dyDescent="0.3">
      <c r="A65" s="106"/>
      <c r="B65" s="107"/>
      <c r="C65" s="113" t="s">
        <v>460</v>
      </c>
      <c r="D65" s="735">
        <f>+D63-D64</f>
        <v>0</v>
      </c>
      <c r="E65" s="735">
        <f>+E63-E64</f>
        <v>0</v>
      </c>
      <c r="F65" s="416"/>
      <c r="G65" s="792"/>
      <c r="H65" s="460"/>
      <c r="I65" s="290" t="s">
        <v>1080</v>
      </c>
    </row>
    <row r="66" spans="1:9" ht="15" customHeight="1" x14ac:dyDescent="0.25">
      <c r="A66" s="106"/>
      <c r="B66" s="107"/>
      <c r="C66" s="108" t="s">
        <v>461</v>
      </c>
      <c r="D66" s="733"/>
      <c r="E66" s="733"/>
      <c r="F66" s="413"/>
      <c r="G66" s="791"/>
      <c r="H66" s="425"/>
      <c r="I66" s="290"/>
    </row>
    <row r="67" spans="1:9" ht="15" customHeight="1" x14ac:dyDescent="0.25">
      <c r="A67" s="106">
        <v>24</v>
      </c>
      <c r="B67" s="107"/>
      <c r="C67" s="118" t="s">
        <v>462</v>
      </c>
      <c r="D67" s="733">
        <f>+D68+D69+D70+D71+D72</f>
        <v>0</v>
      </c>
      <c r="E67" s="733">
        <f>+E68+E69+E70+E71+E72</f>
        <v>0</v>
      </c>
      <c r="F67" s="413" t="s">
        <v>463</v>
      </c>
      <c r="G67" s="791" t="s">
        <v>463</v>
      </c>
      <c r="H67" s="425"/>
      <c r="I67" s="290" t="s">
        <v>972</v>
      </c>
    </row>
    <row r="68" spans="1:9" ht="15" customHeight="1" x14ac:dyDescent="0.25">
      <c r="A68" s="106"/>
      <c r="B68" s="107" t="s">
        <v>371</v>
      </c>
      <c r="C68" s="110" t="s">
        <v>486</v>
      </c>
      <c r="D68" s="737">
        <v>0</v>
      </c>
      <c r="E68" s="737">
        <v>0</v>
      </c>
      <c r="F68" s="419"/>
      <c r="G68" s="791"/>
      <c r="H68" s="425"/>
      <c r="I68" s="809"/>
    </row>
    <row r="69" spans="1:9" ht="15" customHeight="1" x14ac:dyDescent="0.25">
      <c r="A69" s="106"/>
      <c r="B69" s="107" t="s">
        <v>372</v>
      </c>
      <c r="C69" s="119" t="s">
        <v>464</v>
      </c>
      <c r="D69" s="732">
        <v>0</v>
      </c>
      <c r="E69" s="732">
        <v>0</v>
      </c>
      <c r="F69" s="413"/>
      <c r="G69" s="791"/>
      <c r="H69" s="425"/>
      <c r="I69" s="290"/>
    </row>
    <row r="70" spans="1:9" ht="15" customHeight="1" x14ac:dyDescent="0.25">
      <c r="A70" s="106" t="s">
        <v>419</v>
      </c>
      <c r="B70" s="107" t="s">
        <v>373</v>
      </c>
      <c r="C70" s="119" t="s">
        <v>465</v>
      </c>
      <c r="D70" s="732">
        <v>0</v>
      </c>
      <c r="E70" s="732">
        <v>0</v>
      </c>
      <c r="F70" s="413"/>
      <c r="G70" s="791" t="s">
        <v>466</v>
      </c>
      <c r="H70" s="425"/>
      <c r="I70" s="290"/>
    </row>
    <row r="71" spans="1:9" ht="15" customHeight="1" x14ac:dyDescent="0.25">
      <c r="A71" s="106" t="s">
        <v>419</v>
      </c>
      <c r="B71" s="107" t="s">
        <v>374</v>
      </c>
      <c r="C71" s="110" t="s">
        <v>467</v>
      </c>
      <c r="D71" s="732">
        <v>0</v>
      </c>
      <c r="E71" s="732">
        <v>0</v>
      </c>
      <c r="F71" s="413"/>
      <c r="G71" s="791" t="s">
        <v>388</v>
      </c>
      <c r="H71" s="425"/>
      <c r="I71" s="290"/>
    </row>
    <row r="72" spans="1:9" ht="15" customHeight="1" x14ac:dyDescent="0.25">
      <c r="A72" s="106"/>
      <c r="B72" s="107" t="s">
        <v>468</v>
      </c>
      <c r="C72" s="110" t="s">
        <v>469</v>
      </c>
      <c r="D72" s="732">
        <v>0</v>
      </c>
      <c r="E72" s="732">
        <v>0</v>
      </c>
      <c r="F72" s="413"/>
      <c r="G72" s="791"/>
      <c r="H72" s="425"/>
      <c r="I72" s="290"/>
    </row>
    <row r="73" spans="1:9" ht="15" customHeight="1" x14ac:dyDescent="0.25">
      <c r="A73" s="106"/>
      <c r="B73" s="107"/>
      <c r="C73" s="113" t="s">
        <v>470</v>
      </c>
      <c r="D73" s="736">
        <f>+D67</f>
        <v>0</v>
      </c>
      <c r="E73" s="736">
        <f>+E67</f>
        <v>0</v>
      </c>
      <c r="F73" s="418"/>
      <c r="G73" s="794"/>
      <c r="H73" s="793"/>
      <c r="I73" s="290" t="s">
        <v>971</v>
      </c>
    </row>
    <row r="74" spans="1:9" ht="15" customHeight="1" x14ac:dyDescent="0.25">
      <c r="A74" s="106">
        <v>25</v>
      </c>
      <c r="B74" s="107"/>
      <c r="C74" s="118" t="s">
        <v>471</v>
      </c>
      <c r="D74" s="733">
        <f>+D75+D76+D77+D78</f>
        <v>0</v>
      </c>
      <c r="E74" s="733">
        <f>+E75+E76+E77+E78</f>
        <v>0</v>
      </c>
      <c r="F74" s="413" t="s">
        <v>472</v>
      </c>
      <c r="G74" s="791" t="s">
        <v>472</v>
      </c>
      <c r="H74" s="425"/>
      <c r="I74" s="290" t="s">
        <v>970</v>
      </c>
    </row>
    <row r="75" spans="1:9" ht="15" customHeight="1" x14ac:dyDescent="0.25">
      <c r="A75" s="106"/>
      <c r="B75" s="107" t="s">
        <v>371</v>
      </c>
      <c r="C75" s="119" t="s">
        <v>473</v>
      </c>
      <c r="D75" s="732">
        <v>0</v>
      </c>
      <c r="E75" s="732">
        <v>0</v>
      </c>
      <c r="F75" s="413"/>
      <c r="G75" s="791"/>
      <c r="H75" s="425"/>
      <c r="I75" s="290"/>
    </row>
    <row r="76" spans="1:9" ht="15" customHeight="1" x14ac:dyDescent="0.25">
      <c r="A76" s="106" t="s">
        <v>419</v>
      </c>
      <c r="B76" s="107" t="s">
        <v>372</v>
      </c>
      <c r="C76" s="119" t="s">
        <v>474</v>
      </c>
      <c r="D76" s="732">
        <v>0</v>
      </c>
      <c r="E76" s="732">
        <v>0</v>
      </c>
      <c r="F76" s="413"/>
      <c r="G76" s="791" t="s">
        <v>475</v>
      </c>
      <c r="H76" s="425"/>
      <c r="I76" s="290"/>
    </row>
    <row r="77" spans="1:9" ht="15" customHeight="1" x14ac:dyDescent="0.25">
      <c r="A77" s="106" t="s">
        <v>419</v>
      </c>
      <c r="B77" s="107" t="s">
        <v>373</v>
      </c>
      <c r="C77" s="110" t="s">
        <v>476</v>
      </c>
      <c r="D77" s="732">
        <v>0</v>
      </c>
      <c r="E77" s="732">
        <v>0</v>
      </c>
      <c r="F77" s="413"/>
      <c r="G77" s="791" t="s">
        <v>477</v>
      </c>
      <c r="H77" s="425"/>
      <c r="I77" s="290"/>
    </row>
    <row r="78" spans="1:9" ht="15" customHeight="1" x14ac:dyDescent="0.25">
      <c r="A78" s="106" t="s">
        <v>419</v>
      </c>
      <c r="B78" s="107" t="s">
        <v>374</v>
      </c>
      <c r="C78" s="110" t="s">
        <v>478</v>
      </c>
      <c r="D78" s="732">
        <v>0</v>
      </c>
      <c r="E78" s="732">
        <v>0</v>
      </c>
      <c r="F78" s="413"/>
      <c r="G78" s="791" t="s">
        <v>479</v>
      </c>
      <c r="H78" s="425"/>
      <c r="I78" s="290"/>
    </row>
    <row r="79" spans="1:9" ht="15" customHeight="1" x14ac:dyDescent="0.25">
      <c r="A79" s="106"/>
      <c r="B79" s="107"/>
      <c r="C79" s="113" t="s">
        <v>480</v>
      </c>
      <c r="D79" s="736">
        <f>+D74</f>
        <v>0</v>
      </c>
      <c r="E79" s="736">
        <f>+E74</f>
        <v>0</v>
      </c>
      <c r="F79" s="418"/>
      <c r="G79" s="794"/>
      <c r="H79" s="793"/>
      <c r="I79" s="290" t="s">
        <v>969</v>
      </c>
    </row>
    <row r="80" spans="1:9" ht="15" customHeight="1" thickBot="1" x14ac:dyDescent="0.3">
      <c r="A80" s="106"/>
      <c r="B80" s="107"/>
      <c r="C80" s="113"/>
      <c r="D80" s="733"/>
      <c r="E80" s="733"/>
      <c r="F80" s="413"/>
      <c r="G80" s="791"/>
      <c r="H80" s="425"/>
      <c r="I80" s="290"/>
    </row>
    <row r="81" spans="1:9" ht="15" customHeight="1" thickBot="1" x14ac:dyDescent="0.3">
      <c r="A81" s="106"/>
      <c r="B81" s="107"/>
      <c r="C81" s="113" t="s">
        <v>481</v>
      </c>
      <c r="D81" s="735">
        <f>+D73-D79</f>
        <v>0</v>
      </c>
      <c r="E81" s="735">
        <f>+E73-E79</f>
        <v>0</v>
      </c>
      <c r="F81" s="416"/>
      <c r="G81" s="792"/>
      <c r="H81" s="460"/>
      <c r="I81" s="290" t="s">
        <v>968</v>
      </c>
    </row>
    <row r="82" spans="1:9" ht="15" customHeight="1" thickBot="1" x14ac:dyDescent="0.3">
      <c r="A82" s="106"/>
      <c r="B82" s="107"/>
      <c r="C82" s="113" t="s">
        <v>482</v>
      </c>
      <c r="D82" s="734">
        <f>+D44+D60+D65+D81</f>
        <v>0</v>
      </c>
      <c r="E82" s="734">
        <f>+E44+E60+E65+E81</f>
        <v>0</v>
      </c>
      <c r="F82" s="415"/>
      <c r="G82" s="792"/>
      <c r="H82" s="460"/>
      <c r="I82" s="290" t="s">
        <v>967</v>
      </c>
    </row>
    <row r="83" spans="1:9" ht="15" customHeight="1" x14ac:dyDescent="0.25">
      <c r="A83" s="106"/>
      <c r="B83" s="107"/>
      <c r="C83" s="113"/>
      <c r="D83" s="733"/>
      <c r="E83" s="733"/>
      <c r="F83" s="413"/>
      <c r="G83" s="791"/>
      <c r="H83" s="425"/>
      <c r="I83" s="290"/>
    </row>
    <row r="84" spans="1:9" ht="15" customHeight="1" thickBot="1" x14ac:dyDescent="0.3">
      <c r="A84" s="106">
        <v>26</v>
      </c>
      <c r="B84" s="107"/>
      <c r="C84" s="120" t="s">
        <v>23</v>
      </c>
      <c r="D84" s="732">
        <v>0</v>
      </c>
      <c r="E84" s="732">
        <v>0</v>
      </c>
      <c r="F84" s="413" t="s">
        <v>804</v>
      </c>
      <c r="G84" s="791" t="s">
        <v>804</v>
      </c>
      <c r="H84" s="425"/>
      <c r="I84" s="809"/>
    </row>
    <row r="85" spans="1:9" ht="15" customHeight="1" thickBot="1" x14ac:dyDescent="0.3">
      <c r="A85" s="100">
        <v>27</v>
      </c>
      <c r="B85" s="121"/>
      <c r="C85" s="122" t="s">
        <v>483</v>
      </c>
      <c r="D85" s="790">
        <f>+D82-D84</f>
        <v>0</v>
      </c>
      <c r="E85" s="790">
        <f>+E82-E84</f>
        <v>0</v>
      </c>
      <c r="F85" s="411" t="s">
        <v>805</v>
      </c>
      <c r="G85" s="789" t="s">
        <v>805</v>
      </c>
      <c r="H85" s="788"/>
      <c r="I85" s="290" t="s">
        <v>966</v>
      </c>
    </row>
    <row r="86" spans="1:9" ht="15.75" thickTop="1" x14ac:dyDescent="0.25">
      <c r="C86" s="123"/>
      <c r="D86" s="123"/>
      <c r="E86" s="123"/>
    </row>
    <row r="87" spans="1:9" x14ac:dyDescent="0.25">
      <c r="B87" s="399"/>
      <c r="C87" s="400"/>
    </row>
  </sheetData>
  <sheetProtection password="D3C7" sheet="1"/>
  <mergeCells count="7">
    <mergeCell ref="A2:H2"/>
    <mergeCell ref="C5:C6"/>
    <mergeCell ref="D5:D6"/>
    <mergeCell ref="E5:E6"/>
    <mergeCell ref="A1:H1"/>
    <mergeCell ref="A3:H3"/>
    <mergeCell ref="A4:H4"/>
  </mergeCells>
  <conditionalFormatting sqref="D9:D22 D26:D42 D48:D52 D55:D57 D63:D64 D67:D72 D74:D78 D84">
    <cfRule type="cellIs" dxfId="7" priority="1" stopIfTrue="1" operator="lessThan">
      <formula>0</formula>
    </cfRule>
  </conditionalFormatting>
  <printOptions horizontalCentered="1"/>
  <pageMargins left="0.25" right="0.25" top="0.75" bottom="0.75" header="0.3" footer="0.3"/>
  <pageSetup paperSize="9" scale="72" fitToHeight="0" orientation="portrait" r:id="rId1"/>
  <headerFooter>
    <oddFooter>&amp;C&amp;P</oddFooter>
  </headerFooter>
  <rowBreaks count="1" manualBreakCount="1">
    <brk id="6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106"/>
  <sheetViews>
    <sheetView showGridLines="0" zoomScaleNormal="100" workbookViewId="0">
      <selection sqref="A1:H1"/>
    </sheetView>
  </sheetViews>
  <sheetFormatPr defaultRowHeight="12.75" x14ac:dyDescent="0.2"/>
  <cols>
    <col min="1" max="1" width="3.33203125" style="428" customWidth="1"/>
    <col min="2" max="2" width="5.33203125" style="64" customWidth="1"/>
    <col min="3" max="3" width="2.33203125" style="64" bestFit="1" customWidth="1"/>
    <col min="4" max="4" width="75.83203125" style="64" customWidth="1"/>
    <col min="5" max="6" width="16.83203125" style="64" customWidth="1"/>
    <col min="7" max="8" width="14.83203125" style="64" customWidth="1"/>
    <col min="9" max="16384" width="9.33203125" style="64"/>
  </cols>
  <sheetData>
    <row r="1" spans="1:9" ht="15" customHeight="1" x14ac:dyDescent="0.25">
      <c r="A1" s="951"/>
      <c r="B1" s="952"/>
      <c r="C1" s="952"/>
      <c r="D1" s="952"/>
      <c r="E1" s="952"/>
      <c r="F1" s="952"/>
      <c r="G1" s="952"/>
      <c r="H1" s="952"/>
      <c r="I1" s="290"/>
    </row>
    <row r="2" spans="1:9" ht="24.95" customHeight="1" x14ac:dyDescent="0.2">
      <c r="A2" s="909" t="s">
        <v>313</v>
      </c>
      <c r="B2" s="910"/>
      <c r="C2" s="910"/>
      <c r="D2" s="910"/>
      <c r="E2" s="940"/>
      <c r="F2" s="940"/>
      <c r="G2" s="940"/>
      <c r="H2" s="941"/>
      <c r="I2" s="290"/>
    </row>
    <row r="3" spans="1:9" s="125" customFormat="1" ht="15" customHeight="1" x14ac:dyDescent="0.2">
      <c r="A3" s="912" t="s">
        <v>1082</v>
      </c>
      <c r="B3" s="913"/>
      <c r="C3" s="913"/>
      <c r="D3" s="913"/>
      <c r="E3" s="942"/>
      <c r="F3" s="942"/>
      <c r="G3" s="942"/>
      <c r="H3" s="942"/>
      <c r="I3" s="290"/>
    </row>
    <row r="4" spans="1:9" ht="21" customHeight="1" thickBot="1" x14ac:dyDescent="0.4">
      <c r="A4" s="953" t="s">
        <v>962</v>
      </c>
      <c r="B4" s="953"/>
      <c r="C4" s="953"/>
      <c r="D4" s="953"/>
      <c r="E4" s="953"/>
      <c r="F4" s="953"/>
      <c r="G4" s="953"/>
      <c r="H4" s="954"/>
      <c r="I4" s="290"/>
    </row>
    <row r="5" spans="1:9" ht="15" customHeight="1" thickTop="1" x14ac:dyDescent="0.25">
      <c r="A5" s="455"/>
      <c r="B5" s="97"/>
      <c r="C5" s="97"/>
      <c r="D5" s="1102" t="s">
        <v>487</v>
      </c>
      <c r="E5" s="1104" t="s">
        <v>800</v>
      </c>
      <c r="F5" s="946" t="s">
        <v>801</v>
      </c>
      <c r="G5" s="98" t="s">
        <v>378</v>
      </c>
      <c r="H5" s="99" t="s">
        <v>378</v>
      </c>
      <c r="I5" s="290"/>
    </row>
    <row r="6" spans="1:9" ht="15" customHeight="1" thickBot="1" x14ac:dyDescent="0.3">
      <c r="A6" s="434"/>
      <c r="B6" s="101"/>
      <c r="C6" s="101"/>
      <c r="D6" s="1103"/>
      <c r="E6" s="1105"/>
      <c r="F6" s="947"/>
      <c r="G6" s="787" t="s">
        <v>488</v>
      </c>
      <c r="H6" s="786" t="s">
        <v>380</v>
      </c>
      <c r="I6" s="290"/>
    </row>
    <row r="7" spans="1:9" ht="30.75" thickTop="1" x14ac:dyDescent="0.25">
      <c r="A7" s="435"/>
      <c r="B7" s="105"/>
      <c r="C7" s="107"/>
      <c r="D7" s="450" t="s">
        <v>489</v>
      </c>
      <c r="E7" s="746">
        <v>0</v>
      </c>
      <c r="F7" s="746">
        <v>0</v>
      </c>
      <c r="G7" s="452" t="s">
        <v>490</v>
      </c>
      <c r="H7" s="425" t="s">
        <v>490</v>
      </c>
      <c r="I7" s="290"/>
    </row>
    <row r="8" spans="1:9" ht="15" customHeight="1" thickBot="1" x14ac:dyDescent="0.3">
      <c r="A8" s="435"/>
      <c r="B8" s="105"/>
      <c r="C8" s="107"/>
      <c r="D8" s="450"/>
      <c r="E8" s="745"/>
      <c r="F8" s="745"/>
      <c r="G8" s="452"/>
      <c r="H8" s="425"/>
      <c r="I8" s="290"/>
    </row>
    <row r="9" spans="1:9" ht="15" customHeight="1" thickBot="1" x14ac:dyDescent="0.3">
      <c r="A9" s="435"/>
      <c r="B9" s="105"/>
      <c r="C9" s="107"/>
      <c r="D9" s="451" t="s">
        <v>491</v>
      </c>
      <c r="E9" s="735">
        <f>+E7</f>
        <v>0</v>
      </c>
      <c r="F9" s="735">
        <f>+F7</f>
        <v>0</v>
      </c>
      <c r="G9" s="416"/>
      <c r="H9" s="414"/>
      <c r="I9" s="290" t="s">
        <v>1005</v>
      </c>
    </row>
    <row r="10" spans="1:9" ht="15" customHeight="1" x14ac:dyDescent="0.25">
      <c r="A10" s="435"/>
      <c r="B10" s="105"/>
      <c r="C10" s="107"/>
      <c r="D10" s="109" t="s">
        <v>492</v>
      </c>
      <c r="E10" s="741"/>
      <c r="F10" s="741"/>
      <c r="G10" s="426"/>
      <c r="H10" s="425"/>
      <c r="I10" s="290"/>
    </row>
    <row r="11" spans="1:9" ht="15" customHeight="1" x14ac:dyDescent="0.25">
      <c r="A11" s="435" t="s">
        <v>493</v>
      </c>
      <c r="B11" s="105"/>
      <c r="C11" s="107"/>
      <c r="D11" s="116" t="s">
        <v>494</v>
      </c>
      <c r="E11" s="741"/>
      <c r="F11" s="741"/>
      <c r="G11" s="426" t="s">
        <v>495</v>
      </c>
      <c r="H11" s="412" t="s">
        <v>495</v>
      </c>
      <c r="I11" s="290"/>
    </row>
    <row r="12" spans="1:9" ht="15" customHeight="1" x14ac:dyDescent="0.25">
      <c r="A12" s="435"/>
      <c r="B12" s="105">
        <v>1</v>
      </c>
      <c r="C12" s="107"/>
      <c r="D12" s="105" t="s">
        <v>496</v>
      </c>
      <c r="E12" s="743">
        <v>0</v>
      </c>
      <c r="F12" s="743">
        <v>0</v>
      </c>
      <c r="G12" s="426" t="s">
        <v>497</v>
      </c>
      <c r="H12" s="412" t="s">
        <v>497</v>
      </c>
      <c r="I12" s="290"/>
    </row>
    <row r="13" spans="1:9" ht="15" customHeight="1" x14ac:dyDescent="0.25">
      <c r="A13" s="435"/>
      <c r="B13" s="105">
        <v>2</v>
      </c>
      <c r="C13" s="107"/>
      <c r="D13" s="105" t="s">
        <v>498</v>
      </c>
      <c r="E13" s="743">
        <v>0</v>
      </c>
      <c r="F13" s="743">
        <v>0</v>
      </c>
      <c r="G13" s="426" t="s">
        <v>499</v>
      </c>
      <c r="H13" s="412" t="s">
        <v>499</v>
      </c>
      <c r="I13" s="290"/>
    </row>
    <row r="14" spans="1:9" ht="15" customHeight="1" x14ac:dyDescent="0.25">
      <c r="A14" s="435"/>
      <c r="B14" s="105">
        <v>3</v>
      </c>
      <c r="C14" s="107"/>
      <c r="D14" s="105" t="s">
        <v>500</v>
      </c>
      <c r="E14" s="743">
        <v>0</v>
      </c>
      <c r="F14" s="743">
        <v>0</v>
      </c>
      <c r="G14" s="426" t="s">
        <v>501</v>
      </c>
      <c r="H14" s="412" t="s">
        <v>501</v>
      </c>
      <c r="I14" s="290"/>
    </row>
    <row r="15" spans="1:9" ht="15" customHeight="1" x14ac:dyDescent="0.25">
      <c r="A15" s="435"/>
      <c r="B15" s="105">
        <v>4</v>
      </c>
      <c r="C15" s="107"/>
      <c r="D15" s="105" t="s">
        <v>502</v>
      </c>
      <c r="E15" s="743">
        <v>0</v>
      </c>
      <c r="F15" s="743">
        <v>0</v>
      </c>
      <c r="G15" s="426" t="s">
        <v>503</v>
      </c>
      <c r="H15" s="412" t="s">
        <v>503</v>
      </c>
      <c r="I15" s="290"/>
    </row>
    <row r="16" spans="1:9" ht="15" customHeight="1" x14ac:dyDescent="0.25">
      <c r="A16" s="435"/>
      <c r="B16" s="105">
        <v>5</v>
      </c>
      <c r="C16" s="107"/>
      <c r="D16" s="105" t="s">
        <v>504</v>
      </c>
      <c r="E16" s="743">
        <v>0</v>
      </c>
      <c r="F16" s="743">
        <v>0</v>
      </c>
      <c r="G16" s="426" t="s">
        <v>505</v>
      </c>
      <c r="H16" s="412" t="s">
        <v>505</v>
      </c>
      <c r="I16" s="290"/>
    </row>
    <row r="17" spans="1:9" ht="15" customHeight="1" x14ac:dyDescent="0.25">
      <c r="A17" s="435"/>
      <c r="B17" s="105">
        <v>6</v>
      </c>
      <c r="C17" s="107"/>
      <c r="D17" s="105" t="s">
        <v>506</v>
      </c>
      <c r="E17" s="743">
        <v>0</v>
      </c>
      <c r="F17" s="743">
        <v>0</v>
      </c>
      <c r="G17" s="426" t="s">
        <v>507</v>
      </c>
      <c r="H17" s="412" t="s">
        <v>507</v>
      </c>
      <c r="I17" s="290"/>
    </row>
    <row r="18" spans="1:9" ht="15" customHeight="1" x14ac:dyDescent="0.25">
      <c r="A18" s="435"/>
      <c r="B18" s="105">
        <v>9</v>
      </c>
      <c r="C18" s="107"/>
      <c r="D18" s="112" t="s">
        <v>508</v>
      </c>
      <c r="E18" s="743">
        <v>0</v>
      </c>
      <c r="F18" s="743">
        <v>0</v>
      </c>
      <c r="G18" s="426" t="s">
        <v>509</v>
      </c>
      <c r="H18" s="412" t="s">
        <v>509</v>
      </c>
      <c r="I18" s="290"/>
    </row>
    <row r="19" spans="1:9" ht="15" customHeight="1" x14ac:dyDescent="0.25">
      <c r="A19" s="435"/>
      <c r="B19" s="105"/>
      <c r="C19" s="107"/>
      <c r="D19" s="113" t="s">
        <v>510</v>
      </c>
      <c r="E19" s="739">
        <f>E12+E13+E14+E15+E16+E17+E18</f>
        <v>0</v>
      </c>
      <c r="F19" s="739">
        <f>F12+F13+F14+F15+F16+F17+F18</f>
        <v>0</v>
      </c>
      <c r="G19" s="423"/>
      <c r="H19" s="422"/>
      <c r="I19" s="290" t="s">
        <v>1004</v>
      </c>
    </row>
    <row r="20" spans="1:9" ht="15" customHeight="1" x14ac:dyDescent="0.25">
      <c r="A20" s="435"/>
      <c r="B20" s="105"/>
      <c r="C20" s="107"/>
      <c r="D20" s="450"/>
      <c r="E20" s="741"/>
      <c r="F20" s="741"/>
      <c r="G20" s="426"/>
      <c r="H20" s="425"/>
      <c r="I20" s="290"/>
    </row>
    <row r="21" spans="1:9" ht="15" customHeight="1" x14ac:dyDescent="0.25">
      <c r="A21" s="447"/>
      <c r="B21" s="112"/>
      <c r="C21" s="446"/>
      <c r="D21" s="441" t="s">
        <v>1003</v>
      </c>
      <c r="E21" s="741"/>
      <c r="F21" s="741"/>
      <c r="G21" s="426"/>
      <c r="H21" s="412"/>
      <c r="I21" s="809" t="s">
        <v>833</v>
      </c>
    </row>
    <row r="22" spans="1:9" ht="15" customHeight="1" x14ac:dyDescent="0.25">
      <c r="A22" s="447" t="s">
        <v>511</v>
      </c>
      <c r="B22" s="120">
        <v>1</v>
      </c>
      <c r="C22" s="446"/>
      <c r="D22" s="112" t="s">
        <v>512</v>
      </c>
      <c r="E22" s="741">
        <f>E23+E24+E25+E26</f>
        <v>0</v>
      </c>
      <c r="F22" s="741">
        <f>F23+F24+F25+F26</f>
        <v>0</v>
      </c>
      <c r="G22" s="426"/>
      <c r="H22" s="412"/>
      <c r="I22" s="290" t="s">
        <v>1002</v>
      </c>
    </row>
    <row r="23" spans="1:9" ht="15" customHeight="1" x14ac:dyDescent="0.25">
      <c r="A23" s="447"/>
      <c r="B23" s="448" t="s">
        <v>513</v>
      </c>
      <c r="C23" s="446"/>
      <c r="D23" s="112" t="s">
        <v>514</v>
      </c>
      <c r="E23" s="743">
        <v>0</v>
      </c>
      <c r="F23" s="743">
        <v>0</v>
      </c>
      <c r="G23" s="426"/>
      <c r="H23" s="412"/>
      <c r="I23" s="290"/>
    </row>
    <row r="24" spans="1:9" ht="15" customHeight="1" x14ac:dyDescent="0.25">
      <c r="A24" s="447"/>
      <c r="B24" s="448" t="s">
        <v>515</v>
      </c>
      <c r="C24" s="446"/>
      <c r="D24" s="112" t="s">
        <v>516</v>
      </c>
      <c r="E24" s="743">
        <v>0</v>
      </c>
      <c r="F24" s="743">
        <v>0</v>
      </c>
      <c r="G24" s="426"/>
      <c r="H24" s="412"/>
      <c r="I24" s="290"/>
    </row>
    <row r="25" spans="1:9" ht="15" customHeight="1" x14ac:dyDescent="0.25">
      <c r="A25" s="447"/>
      <c r="B25" s="448" t="s">
        <v>517</v>
      </c>
      <c r="C25" s="446"/>
      <c r="D25" s="112" t="s">
        <v>518</v>
      </c>
      <c r="E25" s="743">
        <v>0</v>
      </c>
      <c r="F25" s="743">
        <v>0</v>
      </c>
      <c r="G25" s="426"/>
      <c r="H25" s="412"/>
      <c r="I25" s="290"/>
    </row>
    <row r="26" spans="1:9" ht="15" customHeight="1" x14ac:dyDescent="0.25">
      <c r="A26" s="447"/>
      <c r="B26" s="448" t="s">
        <v>519</v>
      </c>
      <c r="C26" s="446"/>
      <c r="D26" s="112" t="s">
        <v>520</v>
      </c>
      <c r="E26" s="743">
        <v>0</v>
      </c>
      <c r="F26" s="743">
        <v>0</v>
      </c>
      <c r="G26" s="426"/>
      <c r="H26" s="412"/>
      <c r="I26" s="290"/>
    </row>
    <row r="27" spans="1:9" ht="15" customHeight="1" x14ac:dyDescent="0.25">
      <c r="A27" s="447" t="s">
        <v>521</v>
      </c>
      <c r="B27" s="120">
        <v>2</v>
      </c>
      <c r="C27" s="446"/>
      <c r="D27" s="112" t="s">
        <v>1001</v>
      </c>
      <c r="E27" s="741">
        <f>E28+E30+E32+E34+E35+E36+E37+E38+E40</f>
        <v>0</v>
      </c>
      <c r="F27" s="741">
        <f>F28+F30+F32+F34+F35+F36+F37+F38+F40</f>
        <v>0</v>
      </c>
      <c r="G27" s="426" t="s">
        <v>419</v>
      </c>
      <c r="H27" s="412"/>
      <c r="I27" s="290" t="s">
        <v>1083</v>
      </c>
    </row>
    <row r="28" spans="1:9" ht="15" customHeight="1" x14ac:dyDescent="0.25">
      <c r="A28" s="447"/>
      <c r="B28" s="448" t="s">
        <v>522</v>
      </c>
      <c r="C28" s="446"/>
      <c r="D28" s="112" t="s">
        <v>523</v>
      </c>
      <c r="E28" s="743">
        <v>0</v>
      </c>
      <c r="F28" s="743">
        <v>0</v>
      </c>
      <c r="G28" s="426" t="s">
        <v>524</v>
      </c>
      <c r="H28" s="412" t="s">
        <v>524</v>
      </c>
      <c r="I28" s="290"/>
    </row>
    <row r="29" spans="1:9" ht="15" customHeight="1" x14ac:dyDescent="0.25">
      <c r="A29" s="447"/>
      <c r="B29" s="120"/>
      <c r="C29" s="446" t="s">
        <v>371</v>
      </c>
      <c r="D29" s="132" t="s">
        <v>525</v>
      </c>
      <c r="E29" s="743">
        <v>0</v>
      </c>
      <c r="F29" s="743">
        <v>0</v>
      </c>
      <c r="G29" s="426"/>
      <c r="H29" s="412"/>
      <c r="I29" s="290"/>
    </row>
    <row r="30" spans="1:9" ht="15" customHeight="1" x14ac:dyDescent="0.25">
      <c r="A30" s="447"/>
      <c r="B30" s="448" t="s">
        <v>526</v>
      </c>
      <c r="C30" s="446"/>
      <c r="D30" s="112" t="s">
        <v>516</v>
      </c>
      <c r="E30" s="743">
        <v>0</v>
      </c>
      <c r="F30" s="743">
        <v>0</v>
      </c>
      <c r="G30" s="426"/>
      <c r="H30" s="412"/>
      <c r="I30" s="290"/>
    </row>
    <row r="31" spans="1:9" ht="15" customHeight="1" x14ac:dyDescent="0.25">
      <c r="A31" s="447"/>
      <c r="B31" s="120"/>
      <c r="C31" s="446" t="s">
        <v>371</v>
      </c>
      <c r="D31" s="132" t="s">
        <v>525</v>
      </c>
      <c r="E31" s="743">
        <v>0</v>
      </c>
      <c r="F31" s="743">
        <v>0</v>
      </c>
      <c r="G31" s="426"/>
      <c r="H31" s="412"/>
      <c r="I31" s="290"/>
    </row>
    <row r="32" spans="1:9" ht="15" customHeight="1" x14ac:dyDescent="0.25">
      <c r="A32" s="447"/>
      <c r="B32" s="448" t="s">
        <v>527</v>
      </c>
      <c r="C32" s="446"/>
      <c r="D32" s="112" t="s">
        <v>528</v>
      </c>
      <c r="E32" s="743">
        <v>0</v>
      </c>
      <c r="F32" s="743">
        <v>0</v>
      </c>
      <c r="G32" s="426" t="s">
        <v>529</v>
      </c>
      <c r="H32" s="412" t="s">
        <v>529</v>
      </c>
      <c r="I32" s="290"/>
    </row>
    <row r="33" spans="1:9" ht="15" customHeight="1" x14ac:dyDescent="0.25">
      <c r="A33" s="447"/>
      <c r="B33" s="120"/>
      <c r="C33" s="446" t="s">
        <v>371</v>
      </c>
      <c r="D33" s="132" t="s">
        <v>525</v>
      </c>
      <c r="E33" s="743">
        <v>0</v>
      </c>
      <c r="F33" s="743">
        <v>0</v>
      </c>
      <c r="G33" s="426"/>
      <c r="H33" s="412"/>
      <c r="I33" s="290"/>
    </row>
    <row r="34" spans="1:9" ht="15" customHeight="1" x14ac:dyDescent="0.25">
      <c r="A34" s="447"/>
      <c r="B34" s="448" t="s">
        <v>530</v>
      </c>
      <c r="C34" s="446"/>
      <c r="D34" s="112" t="s">
        <v>531</v>
      </c>
      <c r="E34" s="743">
        <v>0</v>
      </c>
      <c r="F34" s="743">
        <v>0</v>
      </c>
      <c r="G34" s="426" t="s">
        <v>532</v>
      </c>
      <c r="H34" s="412" t="s">
        <v>532</v>
      </c>
      <c r="I34" s="290"/>
    </row>
    <row r="35" spans="1:9" ht="15" customHeight="1" x14ac:dyDescent="0.25">
      <c r="A35" s="449"/>
      <c r="B35" s="448" t="s">
        <v>533</v>
      </c>
      <c r="C35" s="446"/>
      <c r="D35" s="112" t="s">
        <v>534</v>
      </c>
      <c r="E35" s="743">
        <v>0</v>
      </c>
      <c r="F35" s="743">
        <v>0</v>
      </c>
      <c r="G35" s="426"/>
      <c r="H35" s="412"/>
      <c r="I35" s="290"/>
    </row>
    <row r="36" spans="1:9" ht="15" customHeight="1" x14ac:dyDescent="0.25">
      <c r="A36" s="449"/>
      <c r="B36" s="448" t="s">
        <v>535</v>
      </c>
      <c r="C36" s="446"/>
      <c r="D36" s="112" t="s">
        <v>536</v>
      </c>
      <c r="E36" s="743">
        <v>0</v>
      </c>
      <c r="F36" s="743">
        <v>0</v>
      </c>
      <c r="G36" s="426"/>
      <c r="H36" s="412"/>
      <c r="I36" s="290"/>
    </row>
    <row r="37" spans="1:9" ht="15" customHeight="1" x14ac:dyDescent="0.25">
      <c r="A37" s="449"/>
      <c r="B37" s="448" t="s">
        <v>537</v>
      </c>
      <c r="C37" s="446"/>
      <c r="D37" s="112" t="s">
        <v>538</v>
      </c>
      <c r="E37" s="743">
        <v>0</v>
      </c>
      <c r="F37" s="743">
        <v>0</v>
      </c>
      <c r="G37" s="426"/>
      <c r="H37" s="412"/>
      <c r="I37" s="290"/>
    </row>
    <row r="38" spans="1:9" ht="15" customHeight="1" x14ac:dyDescent="0.25">
      <c r="A38" s="449"/>
      <c r="B38" s="448" t="s">
        <v>539</v>
      </c>
      <c r="C38" s="446"/>
      <c r="D38" s="112" t="s">
        <v>518</v>
      </c>
      <c r="E38" s="743">
        <v>0</v>
      </c>
      <c r="F38" s="743">
        <v>0</v>
      </c>
      <c r="G38" s="426"/>
      <c r="H38" s="412"/>
      <c r="I38" s="290"/>
    </row>
    <row r="39" spans="1:9" ht="15" hidden="1" customHeight="1" x14ac:dyDescent="0.25">
      <c r="A39" s="449"/>
      <c r="B39" s="448" t="s">
        <v>540</v>
      </c>
      <c r="C39" s="446"/>
      <c r="D39" s="112" t="s">
        <v>541</v>
      </c>
      <c r="E39" s="743">
        <v>0</v>
      </c>
      <c r="F39" s="743">
        <v>0</v>
      </c>
      <c r="G39" s="426"/>
      <c r="H39" s="412"/>
      <c r="I39" s="290"/>
    </row>
    <row r="40" spans="1:9" ht="15" customHeight="1" x14ac:dyDescent="0.25">
      <c r="A40" s="449"/>
      <c r="B40" s="448" t="s">
        <v>806</v>
      </c>
      <c r="C40" s="446"/>
      <c r="D40" s="112" t="s">
        <v>542</v>
      </c>
      <c r="E40" s="743">
        <v>0</v>
      </c>
      <c r="F40" s="743">
        <v>0</v>
      </c>
      <c r="G40" s="426"/>
      <c r="H40" s="412"/>
      <c r="I40" s="290"/>
    </row>
    <row r="41" spans="1:9" ht="15" customHeight="1" x14ac:dyDescent="0.25">
      <c r="A41" s="447"/>
      <c r="B41" s="120">
        <v>3</v>
      </c>
      <c r="C41" s="446"/>
      <c r="D41" s="112" t="s">
        <v>506</v>
      </c>
      <c r="E41" s="743">
        <v>0</v>
      </c>
      <c r="F41" s="743">
        <v>0</v>
      </c>
      <c r="G41" s="426" t="s">
        <v>543</v>
      </c>
      <c r="H41" s="412" t="s">
        <v>543</v>
      </c>
      <c r="I41" s="290"/>
    </row>
    <row r="42" spans="1:9" ht="15" customHeight="1" x14ac:dyDescent="0.25">
      <c r="A42" s="447"/>
      <c r="B42" s="112"/>
      <c r="C42" s="446"/>
      <c r="D42" s="113" t="s">
        <v>544</v>
      </c>
      <c r="E42" s="739">
        <f>E22+E27+E41</f>
        <v>0</v>
      </c>
      <c r="F42" s="739">
        <f>F22+F27+F41</f>
        <v>0</v>
      </c>
      <c r="G42" s="423"/>
      <c r="H42" s="422"/>
      <c r="I42" s="290" t="s">
        <v>997</v>
      </c>
    </row>
    <row r="43" spans="1:9" ht="15" customHeight="1" x14ac:dyDescent="0.25">
      <c r="A43" s="447"/>
      <c r="B43" s="112"/>
      <c r="C43" s="446"/>
      <c r="D43" s="112"/>
      <c r="E43" s="741"/>
      <c r="F43" s="741"/>
      <c r="G43" s="426"/>
      <c r="H43" s="425"/>
      <c r="I43" s="290"/>
    </row>
    <row r="44" spans="1:9" ht="15" customHeight="1" x14ac:dyDescent="0.25">
      <c r="A44" s="435" t="s">
        <v>545</v>
      </c>
      <c r="B44" s="105"/>
      <c r="C44" s="107"/>
      <c r="D44" s="441" t="s">
        <v>999</v>
      </c>
      <c r="E44" s="741"/>
      <c r="F44" s="741"/>
      <c r="G44" s="426"/>
      <c r="H44" s="425"/>
      <c r="I44" s="809" t="s">
        <v>998</v>
      </c>
    </row>
    <row r="45" spans="1:9" ht="15" customHeight="1" x14ac:dyDescent="0.25">
      <c r="A45" s="435"/>
      <c r="B45" s="105">
        <v>1</v>
      </c>
      <c r="C45" s="107"/>
      <c r="D45" s="112" t="s">
        <v>546</v>
      </c>
      <c r="E45" s="741">
        <f>E46+E47+E48</f>
        <v>0</v>
      </c>
      <c r="F45" s="741">
        <f>F46+F47+F48</f>
        <v>0</v>
      </c>
      <c r="G45" s="426" t="s">
        <v>547</v>
      </c>
      <c r="H45" s="412" t="s">
        <v>547</v>
      </c>
      <c r="I45" s="290" t="s">
        <v>992</v>
      </c>
    </row>
    <row r="46" spans="1:9" ht="15" customHeight="1" x14ac:dyDescent="0.25">
      <c r="A46" s="435"/>
      <c r="B46" s="105"/>
      <c r="C46" s="107" t="s">
        <v>371</v>
      </c>
      <c r="D46" s="110" t="s">
        <v>548</v>
      </c>
      <c r="E46" s="743">
        <v>0</v>
      </c>
      <c r="F46" s="743">
        <v>0</v>
      </c>
      <c r="G46" s="426" t="s">
        <v>549</v>
      </c>
      <c r="H46" s="412" t="s">
        <v>549</v>
      </c>
      <c r="I46" s="290"/>
    </row>
    <row r="47" spans="1:9" ht="15" customHeight="1" x14ac:dyDescent="0.25">
      <c r="A47" s="435"/>
      <c r="B47" s="105"/>
      <c r="C47" s="107" t="s">
        <v>372</v>
      </c>
      <c r="D47" s="132" t="s">
        <v>550</v>
      </c>
      <c r="E47" s="743">
        <v>0</v>
      </c>
      <c r="F47" s="743">
        <v>0</v>
      </c>
      <c r="G47" s="426" t="s">
        <v>551</v>
      </c>
      <c r="H47" s="412" t="s">
        <v>551</v>
      </c>
      <c r="I47" s="290"/>
    </row>
    <row r="48" spans="1:9" ht="15" customHeight="1" x14ac:dyDescent="0.25">
      <c r="A48" s="435"/>
      <c r="B48" s="105"/>
      <c r="C48" s="107" t="s">
        <v>373</v>
      </c>
      <c r="D48" s="132" t="s">
        <v>552</v>
      </c>
      <c r="E48" s="743">
        <v>0</v>
      </c>
      <c r="F48" s="743">
        <v>0</v>
      </c>
      <c r="G48" s="426"/>
      <c r="H48" s="425"/>
      <c r="I48" s="290"/>
    </row>
    <row r="49" spans="1:9" ht="15" customHeight="1" x14ac:dyDescent="0.25">
      <c r="A49" s="435"/>
      <c r="B49" s="105">
        <v>2</v>
      </c>
      <c r="C49" s="107"/>
      <c r="D49" s="112" t="s">
        <v>553</v>
      </c>
      <c r="E49" s="741">
        <f>E50+E51+E52+E53</f>
        <v>0</v>
      </c>
      <c r="F49" s="741">
        <f>F50+F51+F52+F53</f>
        <v>0</v>
      </c>
      <c r="G49" s="426" t="s">
        <v>554</v>
      </c>
      <c r="H49" s="412" t="s">
        <v>554</v>
      </c>
      <c r="I49" s="290" t="s">
        <v>991</v>
      </c>
    </row>
    <row r="50" spans="1:9" ht="15" customHeight="1" x14ac:dyDescent="0.25">
      <c r="A50" s="435"/>
      <c r="B50" s="105"/>
      <c r="C50" s="107" t="s">
        <v>371</v>
      </c>
      <c r="D50" s="112" t="s">
        <v>555</v>
      </c>
      <c r="E50" s="743">
        <v>0</v>
      </c>
      <c r="F50" s="743">
        <v>0</v>
      </c>
      <c r="G50" s="426"/>
      <c r="H50" s="412"/>
      <c r="I50" s="290"/>
    </row>
    <row r="51" spans="1:9" ht="15" customHeight="1" x14ac:dyDescent="0.25">
      <c r="A51" s="435"/>
      <c r="B51" s="105"/>
      <c r="C51" s="107" t="s">
        <v>372</v>
      </c>
      <c r="D51" s="110" t="s">
        <v>548</v>
      </c>
      <c r="E51" s="743">
        <v>0</v>
      </c>
      <c r="F51" s="743">
        <v>0</v>
      </c>
      <c r="G51" s="426" t="s">
        <v>556</v>
      </c>
      <c r="H51" s="412" t="s">
        <v>556</v>
      </c>
      <c r="I51" s="290"/>
    </row>
    <row r="52" spans="1:9" ht="15" customHeight="1" x14ac:dyDescent="0.25">
      <c r="A52" s="435"/>
      <c r="B52" s="105"/>
      <c r="C52" s="107" t="s">
        <v>373</v>
      </c>
      <c r="D52" s="132" t="s">
        <v>557</v>
      </c>
      <c r="E52" s="743">
        <v>0</v>
      </c>
      <c r="F52" s="743">
        <v>0</v>
      </c>
      <c r="G52" s="426" t="s">
        <v>558</v>
      </c>
      <c r="H52" s="412" t="s">
        <v>558</v>
      </c>
      <c r="I52" s="290"/>
    </row>
    <row r="53" spans="1:9" ht="15" customHeight="1" x14ac:dyDescent="0.25">
      <c r="A53" s="435"/>
      <c r="B53" s="105"/>
      <c r="C53" s="107" t="s">
        <v>374</v>
      </c>
      <c r="D53" s="132" t="s">
        <v>559</v>
      </c>
      <c r="E53" s="743">
        <v>0</v>
      </c>
      <c r="F53" s="743">
        <v>0</v>
      </c>
      <c r="G53" s="426" t="s">
        <v>560</v>
      </c>
      <c r="H53" s="425" t="s">
        <v>561</v>
      </c>
      <c r="I53" s="290"/>
    </row>
    <row r="54" spans="1:9" ht="15" customHeight="1" x14ac:dyDescent="0.25">
      <c r="A54" s="435"/>
      <c r="B54" s="105">
        <v>3</v>
      </c>
      <c r="C54" s="107"/>
      <c r="D54" s="112" t="s">
        <v>562</v>
      </c>
      <c r="E54" s="743">
        <v>0</v>
      </c>
      <c r="F54" s="743">
        <v>0</v>
      </c>
      <c r="G54" s="426" t="s">
        <v>563</v>
      </c>
      <c r="H54" s="425"/>
      <c r="I54" s="290"/>
    </row>
    <row r="55" spans="1:9" ht="15" customHeight="1" x14ac:dyDescent="0.25">
      <c r="A55" s="435"/>
      <c r="B55" s="105"/>
      <c r="C55" s="107"/>
      <c r="D55" s="113" t="s">
        <v>564</v>
      </c>
      <c r="E55" s="739">
        <f>E45+E49+E54</f>
        <v>0</v>
      </c>
      <c r="F55" s="739">
        <f>F45+F49+F54</f>
        <v>0</v>
      </c>
      <c r="G55" s="423"/>
      <c r="H55" s="422"/>
      <c r="I55" s="290" t="s">
        <v>997</v>
      </c>
    </row>
    <row r="56" spans="1:9" ht="15" customHeight="1" thickBot="1" x14ac:dyDescent="0.3">
      <c r="A56" s="435"/>
      <c r="B56" s="105"/>
      <c r="C56" s="107"/>
      <c r="D56" s="113"/>
      <c r="E56" s="741"/>
      <c r="F56" s="741"/>
      <c r="G56" s="426"/>
      <c r="H56" s="425"/>
      <c r="I56" s="290"/>
    </row>
    <row r="57" spans="1:9" ht="15" customHeight="1" thickBot="1" x14ac:dyDescent="0.3">
      <c r="A57" s="445"/>
      <c r="B57" s="444"/>
      <c r="C57" s="443"/>
      <c r="D57" s="442" t="s">
        <v>565</v>
      </c>
      <c r="E57" s="735">
        <f>E19+E42+E55</f>
        <v>0</v>
      </c>
      <c r="F57" s="735">
        <f>F19+F42+F55</f>
        <v>0</v>
      </c>
      <c r="G57" s="416"/>
      <c r="H57" s="414"/>
      <c r="I57" s="290" t="s">
        <v>996</v>
      </c>
    </row>
    <row r="58" spans="1:9" ht="15" customHeight="1" x14ac:dyDescent="0.25">
      <c r="A58" s="435"/>
      <c r="B58" s="105"/>
      <c r="C58" s="107"/>
      <c r="D58" s="105"/>
      <c r="E58" s="741"/>
      <c r="F58" s="741"/>
      <c r="G58" s="426"/>
      <c r="H58" s="412"/>
      <c r="I58" s="290"/>
    </row>
    <row r="59" spans="1:9" ht="15" customHeight="1" x14ac:dyDescent="0.25">
      <c r="A59" s="435"/>
      <c r="B59" s="105"/>
      <c r="C59" s="107"/>
      <c r="D59" s="109" t="s">
        <v>566</v>
      </c>
      <c r="E59" s="741"/>
      <c r="F59" s="741"/>
      <c r="G59" s="426"/>
      <c r="H59" s="412"/>
      <c r="I59" s="290"/>
    </row>
    <row r="60" spans="1:9" ht="15" customHeight="1" x14ac:dyDescent="0.25">
      <c r="A60" s="435" t="s">
        <v>493</v>
      </c>
      <c r="B60" s="105"/>
      <c r="C60" s="107"/>
      <c r="D60" s="116" t="s">
        <v>567</v>
      </c>
      <c r="E60" s="743">
        <v>0</v>
      </c>
      <c r="F60" s="743">
        <v>0</v>
      </c>
      <c r="G60" s="426" t="s">
        <v>568</v>
      </c>
      <c r="H60" s="412" t="s">
        <v>568</v>
      </c>
      <c r="I60" s="290"/>
    </row>
    <row r="61" spans="1:9" ht="15" customHeight="1" x14ac:dyDescent="0.25">
      <c r="A61" s="435"/>
      <c r="B61" s="105"/>
      <c r="C61" s="107"/>
      <c r="D61" s="113" t="s">
        <v>569</v>
      </c>
      <c r="E61" s="744">
        <f>E60</f>
        <v>0</v>
      </c>
      <c r="F61" s="744">
        <f>F60</f>
        <v>0</v>
      </c>
      <c r="G61" s="438"/>
      <c r="H61" s="417"/>
      <c r="I61" s="290" t="s">
        <v>995</v>
      </c>
    </row>
    <row r="62" spans="1:9" ht="15" customHeight="1" x14ac:dyDescent="0.25">
      <c r="A62" s="435" t="s">
        <v>511</v>
      </c>
      <c r="B62" s="105"/>
      <c r="C62" s="107"/>
      <c r="D62" s="116" t="s">
        <v>994</v>
      </c>
      <c r="E62" s="741"/>
      <c r="F62" s="741"/>
      <c r="G62" s="426"/>
      <c r="H62" s="425"/>
      <c r="I62" s="809" t="s">
        <v>993</v>
      </c>
    </row>
    <row r="63" spans="1:9" ht="15" customHeight="1" x14ac:dyDescent="0.25">
      <c r="A63" s="435"/>
      <c r="B63" s="105">
        <v>1</v>
      </c>
      <c r="C63" s="107"/>
      <c r="D63" s="105" t="s">
        <v>570</v>
      </c>
      <c r="E63" s="741">
        <f>E64+E65+E66</f>
        <v>0</v>
      </c>
      <c r="F63" s="741">
        <f>F64+F65+F66</f>
        <v>0</v>
      </c>
      <c r="G63" s="426"/>
      <c r="H63" s="425"/>
      <c r="I63" s="290" t="s">
        <v>992</v>
      </c>
    </row>
    <row r="64" spans="1:9" ht="15" customHeight="1" x14ac:dyDescent="0.25">
      <c r="A64" s="435"/>
      <c r="B64" s="105"/>
      <c r="C64" s="107" t="s">
        <v>371</v>
      </c>
      <c r="D64" s="110" t="s">
        <v>571</v>
      </c>
      <c r="E64" s="743">
        <v>0</v>
      </c>
      <c r="F64" s="743">
        <v>0</v>
      </c>
      <c r="G64" s="426"/>
      <c r="H64" s="425"/>
      <c r="I64" s="290"/>
    </row>
    <row r="65" spans="1:9" ht="15" customHeight="1" x14ac:dyDescent="0.25">
      <c r="A65" s="435"/>
      <c r="B65" s="105"/>
      <c r="C65" s="107" t="s">
        <v>372</v>
      </c>
      <c r="D65" s="110" t="s">
        <v>572</v>
      </c>
      <c r="E65" s="743">
        <v>0</v>
      </c>
      <c r="F65" s="743">
        <v>0</v>
      </c>
      <c r="G65" s="426"/>
      <c r="H65" s="425"/>
      <c r="I65" s="290"/>
    </row>
    <row r="66" spans="1:9" ht="15" customHeight="1" x14ac:dyDescent="0.25">
      <c r="A66" s="435"/>
      <c r="B66" s="105"/>
      <c r="C66" s="107" t="s">
        <v>373</v>
      </c>
      <c r="D66" s="110" t="s">
        <v>573</v>
      </c>
      <c r="E66" s="743">
        <v>0</v>
      </c>
      <c r="F66" s="743">
        <v>0</v>
      </c>
      <c r="G66" s="426"/>
      <c r="H66" s="425"/>
      <c r="I66" s="290"/>
    </row>
    <row r="67" spans="1:9" ht="15" customHeight="1" x14ac:dyDescent="0.25">
      <c r="A67" s="435"/>
      <c r="B67" s="105">
        <v>2</v>
      </c>
      <c r="C67" s="107"/>
      <c r="D67" s="105" t="s">
        <v>574</v>
      </c>
      <c r="E67" s="741">
        <f>E68+E69+E70+E71</f>
        <v>0</v>
      </c>
      <c r="F67" s="741">
        <f>F68+F69+F70+F71</f>
        <v>0</v>
      </c>
      <c r="G67" s="426"/>
      <c r="H67" s="425"/>
      <c r="I67" s="290" t="s">
        <v>991</v>
      </c>
    </row>
    <row r="68" spans="1:9" ht="15" customHeight="1" x14ac:dyDescent="0.25">
      <c r="A68" s="435"/>
      <c r="B68" s="105"/>
      <c r="C68" s="107" t="s">
        <v>371</v>
      </c>
      <c r="D68" s="110" t="s">
        <v>575</v>
      </c>
      <c r="E68" s="743">
        <v>0</v>
      </c>
      <c r="F68" s="743">
        <v>0</v>
      </c>
      <c r="G68" s="426"/>
      <c r="H68" s="425"/>
      <c r="I68" s="290"/>
    </row>
    <row r="69" spans="1:9" ht="15" customHeight="1" x14ac:dyDescent="0.25">
      <c r="A69" s="435"/>
      <c r="B69" s="105"/>
      <c r="C69" s="107" t="s">
        <v>372</v>
      </c>
      <c r="D69" s="110" t="s">
        <v>548</v>
      </c>
      <c r="E69" s="743">
        <v>0</v>
      </c>
      <c r="F69" s="743">
        <v>0</v>
      </c>
      <c r="G69" s="426" t="s">
        <v>576</v>
      </c>
      <c r="H69" s="425" t="s">
        <v>576</v>
      </c>
      <c r="I69" s="290"/>
    </row>
    <row r="70" spans="1:9" ht="15" customHeight="1" x14ac:dyDescent="0.25">
      <c r="A70" s="435"/>
      <c r="B70" s="105"/>
      <c r="C70" s="107" t="s">
        <v>373</v>
      </c>
      <c r="D70" s="132" t="s">
        <v>550</v>
      </c>
      <c r="E70" s="743">
        <v>0</v>
      </c>
      <c r="F70" s="743">
        <v>0</v>
      </c>
      <c r="G70" s="426" t="s">
        <v>577</v>
      </c>
      <c r="H70" s="425" t="s">
        <v>577</v>
      </c>
      <c r="I70" s="290"/>
    </row>
    <row r="71" spans="1:9" ht="15" customHeight="1" x14ac:dyDescent="0.25">
      <c r="A71" s="435"/>
      <c r="B71" s="105"/>
      <c r="C71" s="107" t="s">
        <v>374</v>
      </c>
      <c r="D71" s="110" t="s">
        <v>578</v>
      </c>
      <c r="E71" s="743">
        <v>0</v>
      </c>
      <c r="F71" s="743">
        <v>0</v>
      </c>
      <c r="G71" s="426"/>
      <c r="H71" s="425"/>
      <c r="I71" s="290"/>
    </row>
    <row r="72" spans="1:9" ht="15" customHeight="1" x14ac:dyDescent="0.25">
      <c r="A72" s="435"/>
      <c r="B72" s="105">
        <v>3</v>
      </c>
      <c r="C72" s="107"/>
      <c r="D72" s="105" t="s">
        <v>579</v>
      </c>
      <c r="E72" s="743">
        <v>0</v>
      </c>
      <c r="F72" s="743">
        <v>0</v>
      </c>
      <c r="G72" s="426" t="s">
        <v>580</v>
      </c>
      <c r="H72" s="412" t="s">
        <v>580</v>
      </c>
      <c r="I72" s="290"/>
    </row>
    <row r="73" spans="1:9" ht="15" customHeight="1" x14ac:dyDescent="0.25">
      <c r="A73" s="435"/>
      <c r="B73" s="105">
        <v>4</v>
      </c>
      <c r="C73" s="107"/>
      <c r="D73" s="112" t="s">
        <v>581</v>
      </c>
      <c r="E73" s="741">
        <f>E74+E75+E76</f>
        <v>0</v>
      </c>
      <c r="F73" s="741">
        <f>F74+F75+F76</f>
        <v>0</v>
      </c>
      <c r="G73" s="426" t="s">
        <v>582</v>
      </c>
      <c r="H73" s="412" t="s">
        <v>582</v>
      </c>
      <c r="I73" s="290" t="s">
        <v>984</v>
      </c>
    </row>
    <row r="74" spans="1:9" ht="15" customHeight="1" x14ac:dyDescent="0.25">
      <c r="A74" s="435"/>
      <c r="B74" s="105"/>
      <c r="C74" s="107" t="s">
        <v>371</v>
      </c>
      <c r="D74" s="110" t="s">
        <v>583</v>
      </c>
      <c r="E74" s="743">
        <v>0</v>
      </c>
      <c r="F74" s="743">
        <v>0</v>
      </c>
      <c r="G74" s="426"/>
      <c r="H74" s="425"/>
      <c r="I74" s="290"/>
    </row>
    <row r="75" spans="1:9" ht="15" customHeight="1" x14ac:dyDescent="0.25">
      <c r="A75" s="435"/>
      <c r="B75" s="105"/>
      <c r="C75" s="107" t="s">
        <v>372</v>
      </c>
      <c r="D75" s="110" t="s">
        <v>584</v>
      </c>
      <c r="E75" s="743">
        <v>0</v>
      </c>
      <c r="F75" s="743">
        <v>0</v>
      </c>
      <c r="G75" s="426"/>
      <c r="H75" s="425"/>
      <c r="I75" s="290"/>
    </row>
    <row r="76" spans="1:9" ht="15" customHeight="1" x14ac:dyDescent="0.25">
      <c r="A76" s="435"/>
      <c r="B76" s="105"/>
      <c r="C76" s="107" t="s">
        <v>373</v>
      </c>
      <c r="D76" s="132" t="s">
        <v>585</v>
      </c>
      <c r="E76" s="743">
        <v>0</v>
      </c>
      <c r="F76" s="743">
        <v>0</v>
      </c>
      <c r="G76" s="426"/>
      <c r="H76" s="425"/>
      <c r="I76" s="290"/>
    </row>
    <row r="77" spans="1:9" ht="15" customHeight="1" x14ac:dyDescent="0.25">
      <c r="A77" s="435"/>
      <c r="B77" s="105"/>
      <c r="C77" s="107"/>
      <c r="D77" s="113" t="s">
        <v>586</v>
      </c>
      <c r="E77" s="744">
        <f>E63+E67+E72+E73</f>
        <v>0</v>
      </c>
      <c r="F77" s="744">
        <f>F63+F67+F72+F73</f>
        <v>0</v>
      </c>
      <c r="G77" s="438"/>
      <c r="H77" s="417"/>
      <c r="I77" s="290" t="s">
        <v>989</v>
      </c>
    </row>
    <row r="78" spans="1:9" ht="15" customHeight="1" x14ac:dyDescent="0.25">
      <c r="A78" s="435"/>
      <c r="B78" s="105"/>
      <c r="C78" s="107"/>
      <c r="D78" s="113"/>
      <c r="E78" s="741"/>
      <c r="F78" s="741"/>
      <c r="G78" s="426"/>
      <c r="H78" s="425"/>
      <c r="I78" s="290"/>
    </row>
    <row r="79" spans="1:9" ht="15" customHeight="1" x14ac:dyDescent="0.25">
      <c r="A79" s="435" t="s">
        <v>521</v>
      </c>
      <c r="B79" s="105"/>
      <c r="C79" s="107"/>
      <c r="D79" s="441" t="s">
        <v>587</v>
      </c>
      <c r="E79" s="741"/>
      <c r="F79" s="741"/>
      <c r="G79" s="426"/>
      <c r="H79" s="425"/>
      <c r="I79" s="290"/>
    </row>
    <row r="80" spans="1:9" ht="15" customHeight="1" x14ac:dyDescent="0.25">
      <c r="A80" s="435"/>
      <c r="B80" s="105">
        <v>1</v>
      </c>
      <c r="C80" s="107"/>
      <c r="D80" s="105" t="s">
        <v>588</v>
      </c>
      <c r="E80" s="743">
        <v>0</v>
      </c>
      <c r="F80" s="743">
        <v>0</v>
      </c>
      <c r="G80" s="426" t="s">
        <v>589</v>
      </c>
      <c r="H80" s="412" t="s">
        <v>590</v>
      </c>
      <c r="I80" s="290"/>
    </row>
    <row r="81" spans="1:9" ht="15" customHeight="1" x14ac:dyDescent="0.25">
      <c r="A81" s="435"/>
      <c r="B81" s="105">
        <v>2</v>
      </c>
      <c r="C81" s="107"/>
      <c r="D81" s="105" t="s">
        <v>562</v>
      </c>
      <c r="E81" s="743">
        <v>0</v>
      </c>
      <c r="F81" s="743">
        <v>0</v>
      </c>
      <c r="G81" s="426" t="s">
        <v>591</v>
      </c>
      <c r="H81" s="412" t="s">
        <v>592</v>
      </c>
      <c r="I81" s="290"/>
    </row>
    <row r="82" spans="1:9" ht="15" customHeight="1" x14ac:dyDescent="0.25">
      <c r="A82" s="435"/>
      <c r="B82" s="105"/>
      <c r="C82" s="107"/>
      <c r="D82" s="113" t="s">
        <v>593</v>
      </c>
      <c r="E82" s="744">
        <f>E80+E81</f>
        <v>0</v>
      </c>
      <c r="F82" s="744">
        <f>F80+F81</f>
        <v>0</v>
      </c>
      <c r="G82" s="438"/>
      <c r="H82" s="417"/>
      <c r="I82" s="290" t="s">
        <v>987</v>
      </c>
    </row>
    <row r="83" spans="1:9" ht="15" customHeight="1" x14ac:dyDescent="0.25">
      <c r="A83" s="435"/>
      <c r="B83" s="105"/>
      <c r="C83" s="107"/>
      <c r="D83" s="113"/>
      <c r="E83" s="741"/>
      <c r="F83" s="741"/>
      <c r="G83" s="426"/>
      <c r="H83" s="425"/>
      <c r="I83" s="290"/>
    </row>
    <row r="84" spans="1:9" ht="15" customHeight="1" x14ac:dyDescent="0.25">
      <c r="A84" s="435" t="s">
        <v>545</v>
      </c>
      <c r="B84" s="105"/>
      <c r="C84" s="107"/>
      <c r="D84" s="116" t="s">
        <v>594</v>
      </c>
      <c r="E84" s="741"/>
      <c r="F84" s="741"/>
      <c r="G84" s="426"/>
      <c r="H84" s="425"/>
      <c r="I84" s="290"/>
    </row>
    <row r="85" spans="1:9" ht="15" customHeight="1" x14ac:dyDescent="0.25">
      <c r="A85" s="435"/>
      <c r="B85" s="105">
        <v>1</v>
      </c>
      <c r="C85" s="107"/>
      <c r="D85" s="105" t="s">
        <v>595</v>
      </c>
      <c r="E85" s="741">
        <f>E86+E87</f>
        <v>0</v>
      </c>
      <c r="F85" s="741">
        <f>F86+F87</f>
        <v>0</v>
      </c>
      <c r="G85" s="426"/>
      <c r="H85" s="425"/>
      <c r="I85" s="290" t="s">
        <v>990</v>
      </c>
    </row>
    <row r="86" spans="1:9" ht="15" customHeight="1" x14ac:dyDescent="0.25">
      <c r="A86" s="435"/>
      <c r="B86" s="105"/>
      <c r="C86" s="107" t="s">
        <v>371</v>
      </c>
      <c r="D86" s="110" t="s">
        <v>596</v>
      </c>
      <c r="E86" s="743">
        <v>0</v>
      </c>
      <c r="F86" s="743">
        <v>0</v>
      </c>
      <c r="G86" s="426"/>
      <c r="H86" s="425" t="s">
        <v>597</v>
      </c>
      <c r="I86" s="290"/>
    </row>
    <row r="87" spans="1:9" ht="15" customHeight="1" x14ac:dyDescent="0.25">
      <c r="A87" s="435"/>
      <c r="B87" s="105"/>
      <c r="C87" s="107" t="s">
        <v>372</v>
      </c>
      <c r="D87" s="110" t="s">
        <v>598</v>
      </c>
      <c r="E87" s="743">
        <v>0</v>
      </c>
      <c r="F87" s="743">
        <v>0</v>
      </c>
      <c r="G87" s="426"/>
      <c r="H87" s="425"/>
      <c r="I87" s="290"/>
    </row>
    <row r="88" spans="1:9" ht="15" customHeight="1" x14ac:dyDescent="0.25">
      <c r="A88" s="435"/>
      <c r="B88" s="105">
        <v>2</v>
      </c>
      <c r="C88" s="107"/>
      <c r="D88" s="105" t="s">
        <v>599</v>
      </c>
      <c r="E88" s="743">
        <v>0</v>
      </c>
      <c r="F88" s="743">
        <v>0</v>
      </c>
      <c r="G88" s="426" t="s">
        <v>600</v>
      </c>
      <c r="H88" s="412" t="s">
        <v>601</v>
      </c>
      <c r="I88" s="290"/>
    </row>
    <row r="89" spans="1:9" ht="15" customHeight="1" x14ac:dyDescent="0.25">
      <c r="A89" s="435"/>
      <c r="B89" s="105">
        <v>3</v>
      </c>
      <c r="C89" s="107"/>
      <c r="D89" s="112" t="s">
        <v>602</v>
      </c>
      <c r="E89" s="743">
        <v>0</v>
      </c>
      <c r="F89" s="743">
        <v>0</v>
      </c>
      <c r="G89" s="426" t="s">
        <v>603</v>
      </c>
      <c r="H89" s="412" t="s">
        <v>603</v>
      </c>
      <c r="I89" s="290"/>
    </row>
    <row r="90" spans="1:9" ht="15" customHeight="1" x14ac:dyDescent="0.25">
      <c r="A90" s="435"/>
      <c r="B90" s="105">
        <v>4</v>
      </c>
      <c r="C90" s="107"/>
      <c r="D90" s="118" t="s">
        <v>604</v>
      </c>
      <c r="E90" s="743">
        <v>0</v>
      </c>
      <c r="F90" s="743">
        <v>0</v>
      </c>
      <c r="G90" s="440"/>
      <c r="H90" s="439"/>
      <c r="I90" s="290"/>
    </row>
    <row r="91" spans="1:9" ht="15" customHeight="1" thickBot="1" x14ac:dyDescent="0.3">
      <c r="A91" s="435"/>
      <c r="B91" s="105"/>
      <c r="C91" s="107"/>
      <c r="D91" s="113" t="s">
        <v>807</v>
      </c>
      <c r="E91" s="744">
        <f>E85+E88+E89+E90</f>
        <v>0</v>
      </c>
      <c r="F91" s="744">
        <f>F85+F88+F89+F90</f>
        <v>0</v>
      </c>
      <c r="G91" s="438"/>
      <c r="H91" s="417"/>
      <c r="I91" s="290" t="s">
        <v>989</v>
      </c>
    </row>
    <row r="92" spans="1:9" ht="15" customHeight="1" thickBot="1" x14ac:dyDescent="0.3">
      <c r="A92" s="435"/>
      <c r="B92" s="105"/>
      <c r="C92" s="107"/>
      <c r="D92" s="113" t="s">
        <v>605</v>
      </c>
      <c r="E92" s="810">
        <f>E61+E77+E82+E91</f>
        <v>0</v>
      </c>
      <c r="F92" s="810">
        <f>F61+F77+F82+F91</f>
        <v>0</v>
      </c>
      <c r="G92" s="437"/>
      <c r="H92" s="436"/>
      <c r="I92" s="290" t="s">
        <v>988</v>
      </c>
    </row>
    <row r="93" spans="1:9" ht="15" customHeight="1" x14ac:dyDescent="0.25">
      <c r="A93" s="435"/>
      <c r="B93" s="105"/>
      <c r="C93" s="107"/>
      <c r="D93" s="105"/>
      <c r="E93" s="741"/>
      <c r="F93" s="741"/>
      <c r="G93" s="426"/>
      <c r="H93" s="425"/>
      <c r="I93" s="290"/>
    </row>
    <row r="94" spans="1:9" ht="15" customHeight="1" x14ac:dyDescent="0.25">
      <c r="A94" s="435"/>
      <c r="B94" s="105"/>
      <c r="C94" s="107"/>
      <c r="D94" s="109" t="s">
        <v>606</v>
      </c>
      <c r="E94" s="741"/>
      <c r="F94" s="741"/>
      <c r="G94" s="426"/>
      <c r="H94" s="425"/>
      <c r="I94" s="290"/>
    </row>
    <row r="95" spans="1:9" ht="15" customHeight="1" x14ac:dyDescent="0.25">
      <c r="A95" s="435" t="s">
        <v>419</v>
      </c>
      <c r="B95" s="105">
        <v>1</v>
      </c>
      <c r="C95" s="107"/>
      <c r="D95" s="105" t="s">
        <v>607</v>
      </c>
      <c r="E95" s="743">
        <v>0</v>
      </c>
      <c r="F95" s="743">
        <v>0</v>
      </c>
      <c r="G95" s="426" t="s">
        <v>608</v>
      </c>
      <c r="H95" s="412" t="s">
        <v>608</v>
      </c>
      <c r="I95" s="290"/>
    </row>
    <row r="96" spans="1:9" ht="15" customHeight="1" thickBot="1" x14ac:dyDescent="0.3">
      <c r="A96" s="435" t="s">
        <v>419</v>
      </c>
      <c r="B96" s="105">
        <v>2</v>
      </c>
      <c r="C96" s="107"/>
      <c r="D96" s="105" t="s">
        <v>609</v>
      </c>
      <c r="E96" s="743">
        <v>0</v>
      </c>
      <c r="F96" s="743">
        <v>0</v>
      </c>
      <c r="G96" s="426" t="s">
        <v>608</v>
      </c>
      <c r="H96" s="412" t="s">
        <v>608</v>
      </c>
      <c r="I96" s="290"/>
    </row>
    <row r="97" spans="1:12" ht="15" customHeight="1" thickBot="1" x14ac:dyDescent="0.3">
      <c r="A97" s="435"/>
      <c r="B97" s="105"/>
      <c r="C97" s="107"/>
      <c r="D97" s="113" t="s">
        <v>610</v>
      </c>
      <c r="E97" s="810">
        <f>E95+E96</f>
        <v>0</v>
      </c>
      <c r="F97" s="810">
        <f>F95+F96</f>
        <v>0</v>
      </c>
      <c r="G97" s="437"/>
      <c r="H97" s="436"/>
      <c r="I97" s="290" t="s">
        <v>987</v>
      </c>
    </row>
    <row r="98" spans="1:12" ht="15" customHeight="1" thickBot="1" x14ac:dyDescent="0.3">
      <c r="A98" s="435"/>
      <c r="B98" s="105"/>
      <c r="C98" s="107"/>
      <c r="D98" s="113"/>
      <c r="E98" s="741"/>
      <c r="F98" s="741"/>
      <c r="G98" s="426"/>
      <c r="H98" s="425"/>
      <c r="I98" s="290"/>
    </row>
    <row r="99" spans="1:12" ht="15" customHeight="1" thickBot="1" x14ac:dyDescent="0.3">
      <c r="A99" s="434"/>
      <c r="B99" s="101"/>
      <c r="C99" s="121"/>
      <c r="D99" s="138" t="s">
        <v>611</v>
      </c>
      <c r="E99" s="790">
        <f>E9+E57+E92+E97</f>
        <v>0</v>
      </c>
      <c r="F99" s="790">
        <f>F9+F57+F92+F97</f>
        <v>0</v>
      </c>
      <c r="G99" s="411"/>
      <c r="H99" s="433"/>
      <c r="I99" s="290" t="s">
        <v>986</v>
      </c>
      <c r="L99" s="805">
        <f>Stato_Patrimoniale_Passivo_2017!E60</f>
        <v>0</v>
      </c>
    </row>
    <row r="100" spans="1:12" ht="15" customHeight="1" thickTop="1" x14ac:dyDescent="0.25">
      <c r="A100" s="432"/>
      <c r="B100" s="105"/>
      <c r="C100" s="105"/>
      <c r="D100" s="113"/>
      <c r="E100" s="431"/>
      <c r="F100" s="431"/>
      <c r="G100" s="431"/>
      <c r="H100" s="430"/>
    </row>
    <row r="101" spans="1:12" ht="15" customHeight="1" x14ac:dyDescent="0.25">
      <c r="A101" s="429"/>
      <c r="B101" s="94"/>
      <c r="C101" s="94"/>
      <c r="D101" s="948" t="s">
        <v>612</v>
      </c>
      <c r="E101" s="949"/>
      <c r="F101" s="949"/>
      <c r="G101" s="949"/>
      <c r="H101" s="949"/>
    </row>
    <row r="102" spans="1:12" ht="15" customHeight="1" x14ac:dyDescent="0.25">
      <c r="A102" s="429"/>
      <c r="B102" s="94"/>
      <c r="C102" s="94"/>
      <c r="D102" s="948" t="s">
        <v>613</v>
      </c>
      <c r="E102" s="949"/>
      <c r="F102" s="949"/>
      <c r="G102" s="949"/>
      <c r="H102" s="949"/>
    </row>
    <row r="103" spans="1:12" ht="15" customHeight="1" x14ac:dyDescent="0.25">
      <c r="A103" s="429"/>
      <c r="B103" s="94"/>
      <c r="C103" s="94"/>
      <c r="D103" s="950" t="s">
        <v>614</v>
      </c>
      <c r="E103" s="949"/>
      <c r="F103" s="949"/>
      <c r="G103" s="949"/>
      <c r="H103" s="949"/>
    </row>
    <row r="104" spans="1:12" ht="15" x14ac:dyDescent="0.25">
      <c r="A104" s="429"/>
      <c r="B104" s="94"/>
      <c r="C104" s="94"/>
      <c r="D104" s="94"/>
      <c r="E104" s="94"/>
      <c r="F104" s="94"/>
      <c r="G104" s="94"/>
      <c r="H104" s="94"/>
    </row>
    <row r="105" spans="1:12" ht="15" x14ac:dyDescent="0.25">
      <c r="A105" s="429"/>
      <c r="B105" s="94"/>
      <c r="C105" s="94"/>
      <c r="G105" s="94"/>
      <c r="H105" s="94"/>
    </row>
    <row r="106" spans="1:12" ht="15" x14ac:dyDescent="0.25">
      <c r="A106" s="429"/>
      <c r="B106" s="94"/>
      <c r="C106" s="94"/>
      <c r="G106" s="94"/>
      <c r="H106" s="94"/>
    </row>
  </sheetData>
  <sheetProtection password="D3C7" sheet="1"/>
  <mergeCells count="10">
    <mergeCell ref="D101:H101"/>
    <mergeCell ref="D102:H102"/>
    <mergeCell ref="D103:H103"/>
    <mergeCell ref="A1:H1"/>
    <mergeCell ref="A2:H2"/>
    <mergeCell ref="A3:H3"/>
    <mergeCell ref="A4:H4"/>
    <mergeCell ref="D5:D6"/>
    <mergeCell ref="E5:E6"/>
    <mergeCell ref="F5:F6"/>
  </mergeCells>
  <conditionalFormatting sqref="E7 E12:E18 E22:E41 E45:E54 E60 E63:E76 E80:E81 E85:E90 E95:E96">
    <cfRule type="cellIs" dxfId="6" priority="2" stopIfTrue="1" operator="lessThan">
      <formula>0</formula>
    </cfRule>
  </conditionalFormatting>
  <conditionalFormatting sqref="E99">
    <cfRule type="cellIs" dxfId="5" priority="1" stopIfTrue="1" operator="notEqual">
      <formula>$L$99</formula>
    </cfRule>
  </conditionalFormatting>
  <printOptions horizontalCentered="1"/>
  <pageMargins left="0.25" right="0.25" top="0.75" bottom="0.75" header="0.3" footer="0.3"/>
  <pageSetup paperSize="9" scale="72" fitToHeight="0" orientation="portrait" r:id="rId1"/>
  <headerFooter>
    <oddFooter>&amp;C&amp;P</oddFooter>
  </headerFooter>
  <rowBreaks count="1" manualBreakCount="1">
    <brk id="5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2"/>
  <sheetViews>
    <sheetView showGridLines="0" zoomScaleNormal="100" workbookViewId="0">
      <selection sqref="A1:D1"/>
    </sheetView>
  </sheetViews>
  <sheetFormatPr defaultColWidth="5.83203125" defaultRowHeight="15" x14ac:dyDescent="0.25"/>
  <cols>
    <col min="1" max="1" width="100.33203125" style="24" customWidth="1"/>
    <col min="2" max="3" width="7.5" style="25" customWidth="1"/>
    <col min="4" max="4" width="18.33203125" style="26" customWidth="1"/>
    <col min="5" max="5" width="18.6640625" style="22" bestFit="1" customWidth="1"/>
    <col min="6" max="16384" width="5.83203125" style="22"/>
  </cols>
  <sheetData>
    <row r="1" spans="1:8" s="21" customFormat="1" ht="15" customHeight="1" x14ac:dyDescent="0.25">
      <c r="A1" s="907"/>
      <c r="B1" s="908"/>
      <c r="C1" s="908"/>
      <c r="D1" s="908"/>
    </row>
    <row r="2" spans="1:8" s="21" customFormat="1" ht="24.95" customHeight="1" x14ac:dyDescent="0.25">
      <c r="A2" s="909" t="s">
        <v>313</v>
      </c>
      <c r="B2" s="910"/>
      <c r="C2" s="910"/>
      <c r="D2" s="911"/>
    </row>
    <row r="3" spans="1:8" ht="15" customHeight="1" x14ac:dyDescent="0.25">
      <c r="A3" s="912" t="s">
        <v>345</v>
      </c>
      <c r="B3" s="913"/>
      <c r="C3" s="913"/>
      <c r="D3" s="913"/>
      <c r="F3" s="23"/>
      <c r="G3" s="23"/>
      <c r="H3" s="23"/>
    </row>
    <row r="4" spans="1:8" ht="21" customHeight="1" thickBot="1" x14ac:dyDescent="0.4">
      <c r="A4" s="914" t="s">
        <v>960</v>
      </c>
      <c r="B4" s="915"/>
      <c r="C4" s="915"/>
      <c r="D4" s="915"/>
      <c r="F4" s="23"/>
      <c r="G4" s="23"/>
      <c r="H4" s="23"/>
    </row>
    <row r="5" spans="1:8" ht="78" customHeight="1" thickTop="1" x14ac:dyDescent="0.25">
      <c r="A5" s="916" t="s">
        <v>346</v>
      </c>
      <c r="B5" s="917"/>
      <c r="C5" s="7"/>
      <c r="D5" s="8" t="s">
        <v>771</v>
      </c>
      <c r="E5" s="27"/>
      <c r="F5" s="23"/>
      <c r="G5" s="23"/>
      <c r="H5" s="23"/>
    </row>
    <row r="6" spans="1:8" x14ac:dyDescent="0.25">
      <c r="A6" s="28"/>
      <c r="B6" s="29"/>
      <c r="C6" s="30"/>
      <c r="D6" s="31"/>
      <c r="F6" s="23"/>
      <c r="G6" s="23"/>
      <c r="H6" s="23"/>
    </row>
    <row r="7" spans="1:8" x14ac:dyDescent="0.25">
      <c r="A7" s="9" t="s">
        <v>348</v>
      </c>
      <c r="B7" s="905">
        <v>0</v>
      </c>
      <c r="C7" s="906"/>
      <c r="D7" s="32"/>
      <c r="E7" s="91" t="s">
        <v>865</v>
      </c>
      <c r="G7" s="23"/>
      <c r="H7" s="23"/>
    </row>
    <row r="8" spans="1:8" x14ac:dyDescent="0.25">
      <c r="A8" s="33"/>
      <c r="B8" s="34"/>
      <c r="C8" s="35"/>
      <c r="D8" s="36"/>
      <c r="E8" s="91"/>
      <c r="G8" s="23"/>
      <c r="H8" s="23"/>
    </row>
    <row r="9" spans="1:8" x14ac:dyDescent="0.25">
      <c r="A9" s="37" t="s">
        <v>772</v>
      </c>
      <c r="B9" s="34" t="s">
        <v>314</v>
      </c>
      <c r="C9" s="35"/>
      <c r="D9" s="38">
        <v>0</v>
      </c>
      <c r="E9" s="91" t="s">
        <v>784</v>
      </c>
      <c r="G9" s="23"/>
      <c r="H9" s="23"/>
    </row>
    <row r="10" spans="1:8" x14ac:dyDescent="0.25">
      <c r="A10" s="37"/>
      <c r="B10" s="34"/>
      <c r="C10" s="35"/>
      <c r="D10" s="39"/>
      <c r="E10" s="91"/>
      <c r="G10" s="23"/>
      <c r="H10" s="23"/>
    </row>
    <row r="11" spans="1:8" x14ac:dyDescent="0.25">
      <c r="A11" s="37" t="s">
        <v>349</v>
      </c>
      <c r="B11" s="40" t="s">
        <v>315</v>
      </c>
      <c r="C11" s="41"/>
      <c r="D11" s="42">
        <v>0</v>
      </c>
      <c r="E11" s="91" t="s">
        <v>1069</v>
      </c>
      <c r="G11" s="23"/>
      <c r="H11" s="23"/>
    </row>
    <row r="12" spans="1:8" x14ac:dyDescent="0.25">
      <c r="A12" s="37"/>
      <c r="B12" s="40"/>
      <c r="C12" s="41"/>
      <c r="D12" s="43"/>
      <c r="E12" s="91"/>
      <c r="G12" s="23"/>
      <c r="H12" s="23"/>
    </row>
    <row r="13" spans="1:8" x14ac:dyDescent="0.25">
      <c r="A13" s="10" t="s">
        <v>350</v>
      </c>
      <c r="B13" s="34" t="s">
        <v>314</v>
      </c>
      <c r="C13" s="35"/>
      <c r="D13" s="38">
        <v>0</v>
      </c>
      <c r="E13" s="91" t="s">
        <v>785</v>
      </c>
    </row>
    <row r="14" spans="1:8" x14ac:dyDescent="0.25">
      <c r="A14" s="13" t="s">
        <v>351</v>
      </c>
      <c r="B14" s="34"/>
      <c r="C14" s="35"/>
      <c r="D14" s="11">
        <v>0</v>
      </c>
      <c r="E14" s="91"/>
    </row>
    <row r="15" spans="1:8" x14ac:dyDescent="0.25">
      <c r="A15" s="13"/>
      <c r="B15" s="34"/>
      <c r="C15" s="35"/>
      <c r="D15" s="12"/>
      <c r="E15" s="91"/>
    </row>
    <row r="16" spans="1:8" ht="30" x14ac:dyDescent="0.25">
      <c r="A16" s="44" t="s">
        <v>352</v>
      </c>
      <c r="B16" s="34" t="s">
        <v>314</v>
      </c>
      <c r="C16" s="35"/>
      <c r="D16" s="38">
        <v>0</v>
      </c>
      <c r="E16" s="91" t="s">
        <v>786</v>
      </c>
    </row>
    <row r="17" spans="1:9" x14ac:dyDescent="0.25">
      <c r="A17" s="37"/>
      <c r="B17" s="34"/>
      <c r="C17" s="35"/>
      <c r="D17" s="39"/>
      <c r="E17" s="91"/>
    </row>
    <row r="18" spans="1:9" x14ac:dyDescent="0.25">
      <c r="A18" s="37" t="s">
        <v>353</v>
      </c>
      <c r="B18" s="34" t="s">
        <v>315</v>
      </c>
      <c r="C18" s="35"/>
      <c r="D18" s="38">
        <v>0</v>
      </c>
      <c r="E18" s="91" t="s">
        <v>787</v>
      </c>
    </row>
    <row r="19" spans="1:9" x14ac:dyDescent="0.25">
      <c r="A19" s="13" t="s">
        <v>354</v>
      </c>
      <c r="B19" s="34"/>
      <c r="C19" s="35"/>
      <c r="D19" s="39"/>
      <c r="E19" s="91"/>
    </row>
    <row r="20" spans="1:9" x14ac:dyDescent="0.25">
      <c r="A20" s="10" t="s">
        <v>355</v>
      </c>
      <c r="B20" s="40" t="s">
        <v>315</v>
      </c>
      <c r="C20" s="41"/>
      <c r="D20" s="46">
        <v>0</v>
      </c>
      <c r="E20" s="91" t="s">
        <v>964</v>
      </c>
    </row>
    <row r="21" spans="1:9" x14ac:dyDescent="0.25">
      <c r="A21" s="37"/>
      <c r="B21" s="34"/>
      <c r="C21" s="35"/>
      <c r="D21" s="39"/>
      <c r="E21" s="91"/>
    </row>
    <row r="22" spans="1:9" x14ac:dyDescent="0.25">
      <c r="A22" s="47" t="s">
        <v>777</v>
      </c>
      <c r="B22" s="34" t="s">
        <v>315</v>
      </c>
      <c r="C22" s="35"/>
      <c r="D22" s="38">
        <v>0</v>
      </c>
      <c r="E22" s="91" t="s">
        <v>788</v>
      </c>
    </row>
    <row r="23" spans="1:9" x14ac:dyDescent="0.25">
      <c r="A23" s="37"/>
      <c r="B23" s="34"/>
      <c r="C23" s="35"/>
      <c r="D23" s="39"/>
      <c r="E23" s="91"/>
    </row>
    <row r="24" spans="1:9" x14ac:dyDescent="0.25">
      <c r="A24" s="44" t="s">
        <v>356</v>
      </c>
      <c r="B24" s="34" t="s">
        <v>315</v>
      </c>
      <c r="C24" s="35"/>
      <c r="D24" s="38">
        <v>0</v>
      </c>
      <c r="E24" s="91" t="s">
        <v>789</v>
      </c>
    </row>
    <row r="25" spans="1:9" x14ac:dyDescent="0.25">
      <c r="A25" s="13" t="s">
        <v>357</v>
      </c>
      <c r="B25" s="14"/>
      <c r="C25" s="35"/>
      <c r="D25" s="11">
        <v>0</v>
      </c>
      <c r="E25" s="91"/>
    </row>
    <row r="26" spans="1:9" x14ac:dyDescent="0.25">
      <c r="A26" s="13" t="s">
        <v>1070</v>
      </c>
      <c r="B26" s="34"/>
      <c r="C26" s="35"/>
      <c r="D26" s="12">
        <v>0</v>
      </c>
      <c r="E26" s="91" t="s">
        <v>1017</v>
      </c>
    </row>
    <row r="27" spans="1:9" ht="28.5" customHeight="1" x14ac:dyDescent="0.25">
      <c r="A27" s="15" t="s">
        <v>358</v>
      </c>
      <c r="B27" s="16"/>
      <c r="C27" s="35"/>
      <c r="D27" s="17">
        <f>ROUND(D9-D11+D13+D16-D18-D20-D22-D24,2)</f>
        <v>0</v>
      </c>
      <c r="E27" s="290" t="s">
        <v>871</v>
      </c>
    </row>
    <row r="28" spans="1:9" x14ac:dyDescent="0.25">
      <c r="A28" s="48"/>
      <c r="B28" s="49"/>
      <c r="C28" s="35"/>
      <c r="D28" s="50"/>
      <c r="E28" s="91"/>
    </row>
    <row r="29" spans="1:9" s="23" customFormat="1" ht="39.75" customHeight="1" x14ac:dyDescent="0.25">
      <c r="A29" s="920" t="s">
        <v>773</v>
      </c>
      <c r="B29" s="921"/>
      <c r="C29" s="921"/>
      <c r="D29" s="922"/>
      <c r="E29" s="91"/>
    </row>
    <row r="30" spans="1:9" x14ac:dyDescent="0.25">
      <c r="A30" s="37"/>
      <c r="B30" s="51"/>
      <c r="C30" s="35"/>
      <c r="D30" s="52"/>
      <c r="E30" s="91"/>
      <c r="F30" s="23"/>
      <c r="G30" s="23"/>
      <c r="H30" s="23"/>
      <c r="I30" s="23"/>
    </row>
    <row r="31" spans="1:9" x14ac:dyDescent="0.25">
      <c r="A31" s="44" t="s">
        <v>359</v>
      </c>
      <c r="B31" s="34" t="s">
        <v>314</v>
      </c>
      <c r="C31" s="35"/>
      <c r="D31" s="38">
        <v>0</v>
      </c>
      <c r="E31" s="721" t="s">
        <v>1066</v>
      </c>
      <c r="F31" s="23"/>
      <c r="G31" s="23"/>
      <c r="H31" s="23"/>
      <c r="I31" s="23"/>
    </row>
    <row r="32" spans="1:9" x14ac:dyDescent="0.25">
      <c r="A32" s="13" t="s">
        <v>357</v>
      </c>
      <c r="B32" s="14"/>
      <c r="C32" s="35"/>
      <c r="D32" s="11">
        <v>0</v>
      </c>
      <c r="E32" s="91"/>
      <c r="F32" s="23"/>
      <c r="G32" s="23"/>
      <c r="H32" s="23"/>
      <c r="I32" s="23"/>
    </row>
    <row r="33" spans="1:18" x14ac:dyDescent="0.25">
      <c r="A33" s="37"/>
      <c r="B33" s="34"/>
      <c r="C33" s="35"/>
      <c r="D33" s="39"/>
      <c r="E33" s="91"/>
      <c r="F33" s="23"/>
      <c r="G33" s="23"/>
      <c r="H33" s="23"/>
      <c r="I33" s="23"/>
    </row>
    <row r="34" spans="1:18" ht="30" x14ac:dyDescent="0.25">
      <c r="A34" s="44" t="s">
        <v>774</v>
      </c>
      <c r="B34" s="34" t="s">
        <v>314</v>
      </c>
      <c r="C34" s="35"/>
      <c r="D34" s="38">
        <v>0</v>
      </c>
      <c r="E34" s="91"/>
      <c r="F34" s="23"/>
      <c r="G34" s="23"/>
      <c r="H34" s="23"/>
      <c r="I34" s="23"/>
    </row>
    <row r="35" spans="1:18" x14ac:dyDescent="0.25">
      <c r="A35" s="13" t="s">
        <v>357</v>
      </c>
      <c r="B35" s="14"/>
      <c r="C35" s="35"/>
      <c r="D35" s="11">
        <v>0</v>
      </c>
      <c r="E35" s="91"/>
      <c r="F35" s="23"/>
      <c r="G35" s="23"/>
      <c r="H35" s="23"/>
      <c r="I35" s="23"/>
    </row>
    <row r="36" spans="1:18" x14ac:dyDescent="0.25">
      <c r="A36" s="37"/>
      <c r="B36" s="34"/>
      <c r="C36" s="35"/>
      <c r="D36" s="39"/>
      <c r="E36" s="91"/>
      <c r="F36" s="23"/>
      <c r="G36" s="23"/>
      <c r="H36" s="23"/>
      <c r="I36" s="23"/>
    </row>
    <row r="37" spans="1:18" ht="30" x14ac:dyDescent="0.25">
      <c r="A37" s="44" t="s">
        <v>760</v>
      </c>
      <c r="B37" s="34" t="s">
        <v>315</v>
      </c>
      <c r="C37" s="35"/>
      <c r="D37" s="38">
        <v>0</v>
      </c>
      <c r="E37" s="91" t="s">
        <v>1067</v>
      </c>
      <c r="F37" s="23"/>
      <c r="G37" s="23"/>
      <c r="H37" s="23"/>
      <c r="I37" s="23"/>
    </row>
    <row r="38" spans="1:18" x14ac:dyDescent="0.25">
      <c r="A38" s="44"/>
      <c r="B38" s="34"/>
      <c r="C38" s="35"/>
      <c r="D38" s="45"/>
      <c r="E38" s="91"/>
      <c r="F38" s="23"/>
      <c r="G38" s="23"/>
      <c r="H38" s="23"/>
      <c r="I38" s="23"/>
    </row>
    <row r="39" spans="1:18" x14ac:dyDescent="0.25">
      <c r="A39" s="44" t="s">
        <v>360</v>
      </c>
      <c r="B39" s="34" t="s">
        <v>314</v>
      </c>
      <c r="C39" s="35"/>
      <c r="D39" s="38">
        <v>0</v>
      </c>
      <c r="E39" s="91"/>
      <c r="F39" s="23"/>
      <c r="G39" s="23"/>
      <c r="H39" s="23"/>
      <c r="I39" s="23"/>
    </row>
    <row r="40" spans="1:18" x14ac:dyDescent="0.25">
      <c r="A40" s="48"/>
      <c r="B40" s="49"/>
      <c r="C40" s="53"/>
      <c r="D40" s="50"/>
      <c r="E40" s="91"/>
      <c r="F40" s="23"/>
      <c r="G40" s="23"/>
      <c r="H40" s="23"/>
      <c r="I40" s="23"/>
    </row>
    <row r="41" spans="1:18" x14ac:dyDescent="0.25">
      <c r="A41" s="923" t="s">
        <v>361</v>
      </c>
      <c r="B41" s="34"/>
      <c r="C41" s="35"/>
      <c r="D41" s="54"/>
      <c r="E41" s="925" t="s">
        <v>1022</v>
      </c>
      <c r="F41" s="926"/>
      <c r="G41" s="926"/>
      <c r="H41" s="926"/>
      <c r="I41" s="926"/>
      <c r="J41" s="926"/>
      <c r="K41" s="926"/>
      <c r="L41" s="926"/>
      <c r="M41" s="926"/>
      <c r="N41" s="926"/>
      <c r="O41" s="926"/>
      <c r="P41" s="926"/>
      <c r="Q41" s="926"/>
      <c r="R41" s="926"/>
    </row>
    <row r="42" spans="1:18" x14ac:dyDescent="0.25">
      <c r="A42" s="924"/>
      <c r="B42" s="34"/>
      <c r="C42" s="35"/>
      <c r="D42" s="39"/>
      <c r="E42" s="927"/>
      <c r="F42" s="926"/>
      <c r="G42" s="926"/>
      <c r="H42" s="926"/>
      <c r="I42" s="926"/>
      <c r="J42" s="926"/>
      <c r="K42" s="926"/>
      <c r="L42" s="926"/>
      <c r="M42" s="926"/>
      <c r="N42" s="926"/>
      <c r="O42" s="926"/>
      <c r="P42" s="926"/>
      <c r="Q42" s="926"/>
      <c r="R42" s="926"/>
    </row>
    <row r="43" spans="1:18" ht="15.75" thickBot="1" x14ac:dyDescent="0.3">
      <c r="A43" s="18" t="s">
        <v>362</v>
      </c>
      <c r="B43" s="55"/>
      <c r="C43" s="56"/>
      <c r="D43" s="19">
        <f>ROUND(D27+D31+D34-D37+D39,2)</f>
        <v>0</v>
      </c>
      <c r="E43" s="290" t="s">
        <v>872</v>
      </c>
    </row>
    <row r="44" spans="1:18" ht="15.75" thickTop="1" x14ac:dyDescent="0.25">
      <c r="A44" s="37"/>
      <c r="B44" s="34"/>
      <c r="C44" s="35"/>
      <c r="D44" s="39"/>
      <c r="E44" s="91"/>
    </row>
    <row r="45" spans="1:18" x14ac:dyDescent="0.25">
      <c r="A45" s="44" t="s">
        <v>363</v>
      </c>
      <c r="B45" s="34" t="s">
        <v>314</v>
      </c>
      <c r="C45" s="35"/>
      <c r="D45" s="38">
        <v>0</v>
      </c>
      <c r="E45" s="721" t="s">
        <v>1068</v>
      </c>
      <c r="F45" s="23"/>
      <c r="G45" s="23"/>
      <c r="H45" s="23"/>
      <c r="I45" s="23"/>
    </row>
    <row r="46" spans="1:18" x14ac:dyDescent="0.25">
      <c r="A46" s="37"/>
      <c r="B46" s="34"/>
      <c r="C46" s="35"/>
      <c r="D46" s="39"/>
      <c r="E46" s="91"/>
      <c r="F46" s="23"/>
      <c r="G46" s="23"/>
      <c r="H46" s="23"/>
      <c r="I46" s="23"/>
    </row>
    <row r="47" spans="1:18" x14ac:dyDescent="0.25">
      <c r="A47" s="47" t="s">
        <v>775</v>
      </c>
      <c r="B47" s="34" t="s">
        <v>314</v>
      </c>
      <c r="C47" s="35"/>
      <c r="D47" s="38">
        <v>0</v>
      </c>
      <c r="E47" s="91" t="s">
        <v>790</v>
      </c>
    </row>
    <row r="48" spans="1:18" x14ac:dyDescent="0.25">
      <c r="A48" s="37"/>
      <c r="B48" s="34"/>
      <c r="C48" s="35"/>
      <c r="D48" s="39"/>
      <c r="E48" s="91"/>
    </row>
    <row r="49" spans="1:9" x14ac:dyDescent="0.25">
      <c r="A49" s="37" t="s">
        <v>364</v>
      </c>
      <c r="B49" s="34" t="s">
        <v>314</v>
      </c>
      <c r="C49" s="35"/>
      <c r="D49" s="38">
        <v>0</v>
      </c>
      <c r="E49" s="91" t="s">
        <v>791</v>
      </c>
    </row>
    <row r="50" spans="1:9" x14ac:dyDescent="0.25">
      <c r="A50" s="37"/>
      <c r="B50" s="34"/>
      <c r="C50" s="35"/>
      <c r="D50" s="39"/>
      <c r="E50" s="91"/>
    </row>
    <row r="51" spans="1:9" ht="30" x14ac:dyDescent="0.25">
      <c r="A51" s="44" t="s">
        <v>352</v>
      </c>
      <c r="B51" s="34" t="s">
        <v>315</v>
      </c>
      <c r="C51" s="35"/>
      <c r="D51" s="38">
        <v>0</v>
      </c>
      <c r="E51" s="91" t="s">
        <v>786</v>
      </c>
    </row>
    <row r="52" spans="1:9" ht="15.75" customHeight="1" x14ac:dyDescent="0.25">
      <c r="A52" s="44"/>
      <c r="B52" s="34"/>
      <c r="C52" s="35"/>
      <c r="D52" s="45"/>
      <c r="E52" s="91"/>
    </row>
    <row r="53" spans="1:9" ht="30" x14ac:dyDescent="0.25">
      <c r="A53" s="44" t="s">
        <v>774</v>
      </c>
      <c r="B53" s="34" t="s">
        <v>315</v>
      </c>
      <c r="C53" s="35"/>
      <c r="D53" s="45">
        <f>D34</f>
        <v>0</v>
      </c>
      <c r="E53" s="91"/>
      <c r="F53" s="23"/>
      <c r="G53" s="23"/>
      <c r="H53" s="23"/>
      <c r="I53" s="23"/>
    </row>
    <row r="54" spans="1:9" x14ac:dyDescent="0.25">
      <c r="A54" s="37"/>
      <c r="B54" s="34"/>
      <c r="C54" s="35"/>
      <c r="D54" s="39"/>
      <c r="E54" s="91"/>
      <c r="F54" s="23"/>
      <c r="G54" s="23"/>
      <c r="H54" s="23"/>
      <c r="I54" s="23"/>
    </row>
    <row r="55" spans="1:9" x14ac:dyDescent="0.25">
      <c r="A55" s="37" t="s">
        <v>1020</v>
      </c>
      <c r="B55" s="34" t="s">
        <v>315</v>
      </c>
      <c r="C55" s="35"/>
      <c r="D55" s="38">
        <v>0</v>
      </c>
      <c r="E55" s="91" t="s">
        <v>792</v>
      </c>
    </row>
    <row r="56" spans="1:9" x14ac:dyDescent="0.25">
      <c r="A56" s="37"/>
      <c r="B56" s="34"/>
      <c r="C56" s="35"/>
      <c r="D56" s="39"/>
      <c r="E56" s="91"/>
    </row>
    <row r="57" spans="1:9" x14ac:dyDescent="0.25">
      <c r="A57" s="37" t="s">
        <v>1019</v>
      </c>
      <c r="B57" s="34" t="s">
        <v>315</v>
      </c>
      <c r="C57" s="35"/>
      <c r="D57" s="38">
        <v>0</v>
      </c>
      <c r="E57" s="91" t="s">
        <v>793</v>
      </c>
    </row>
    <row r="58" spans="1:9" x14ac:dyDescent="0.25">
      <c r="A58" s="37"/>
      <c r="B58" s="34"/>
      <c r="C58" s="35"/>
      <c r="D58" s="39"/>
      <c r="E58" s="91"/>
    </row>
    <row r="59" spans="1:9" x14ac:dyDescent="0.25">
      <c r="A59" s="44" t="s">
        <v>776</v>
      </c>
      <c r="B59" s="34" t="s">
        <v>315</v>
      </c>
      <c r="C59" s="35"/>
      <c r="D59" s="38">
        <v>0</v>
      </c>
      <c r="E59" s="91" t="s">
        <v>798</v>
      </c>
    </row>
    <row r="60" spans="1:9" x14ac:dyDescent="0.25">
      <c r="A60" s="44"/>
      <c r="B60" s="34"/>
      <c r="C60" s="35"/>
      <c r="D60" s="45"/>
      <c r="E60" s="91"/>
    </row>
    <row r="61" spans="1:9" ht="30" x14ac:dyDescent="0.25">
      <c r="A61" s="44" t="s">
        <v>760</v>
      </c>
      <c r="B61" s="34" t="s">
        <v>314</v>
      </c>
      <c r="C61" s="35"/>
      <c r="D61" s="45">
        <f>D37</f>
        <v>0</v>
      </c>
      <c r="E61" s="91" t="s">
        <v>1067</v>
      </c>
      <c r="F61" s="23"/>
      <c r="G61" s="23"/>
      <c r="H61" s="23"/>
      <c r="I61" s="23"/>
    </row>
    <row r="62" spans="1:9" x14ac:dyDescent="0.25">
      <c r="A62" s="37"/>
      <c r="B62" s="34"/>
      <c r="C62" s="35"/>
      <c r="D62" s="39"/>
      <c r="E62" s="91"/>
    </row>
    <row r="63" spans="1:9" x14ac:dyDescent="0.25">
      <c r="A63" s="37" t="s">
        <v>360</v>
      </c>
      <c r="B63" s="34" t="s">
        <v>315</v>
      </c>
      <c r="C63" s="35"/>
      <c r="D63" s="45">
        <f>D39</f>
        <v>0</v>
      </c>
      <c r="E63" s="91"/>
    </row>
    <row r="64" spans="1:9" x14ac:dyDescent="0.25">
      <c r="A64" s="13"/>
      <c r="B64" s="14"/>
      <c r="C64" s="35"/>
      <c r="D64" s="12"/>
      <c r="E64" s="91"/>
    </row>
    <row r="65" spans="1:9" x14ac:dyDescent="0.25">
      <c r="A65" s="37" t="s">
        <v>365</v>
      </c>
      <c r="B65" s="34" t="s">
        <v>315</v>
      </c>
      <c r="C65" s="35"/>
      <c r="D65" s="38">
        <v>0</v>
      </c>
      <c r="E65" s="91" t="s">
        <v>794</v>
      </c>
    </row>
    <row r="66" spans="1:9" x14ac:dyDescent="0.25">
      <c r="A66" s="13"/>
      <c r="B66" s="14"/>
      <c r="C66" s="35"/>
      <c r="D66" s="12"/>
      <c r="E66" s="91"/>
    </row>
    <row r="67" spans="1:9" x14ac:dyDescent="0.25">
      <c r="A67" s="10" t="s">
        <v>1021</v>
      </c>
      <c r="B67" s="57" t="s">
        <v>315</v>
      </c>
      <c r="C67" s="58"/>
      <c r="D67" s="46">
        <v>0</v>
      </c>
      <c r="E67" s="91" t="s">
        <v>965</v>
      </c>
    </row>
    <row r="68" spans="1:9" x14ac:dyDescent="0.25">
      <c r="A68" s="37"/>
      <c r="B68" s="34"/>
      <c r="C68" s="35"/>
      <c r="D68" s="39"/>
      <c r="E68" s="91"/>
    </row>
    <row r="69" spans="1:9" x14ac:dyDescent="0.25">
      <c r="A69" s="47" t="s">
        <v>366</v>
      </c>
      <c r="B69" s="34" t="s">
        <v>315</v>
      </c>
      <c r="C69" s="35"/>
      <c r="D69" s="38">
        <v>0</v>
      </c>
      <c r="E69" s="91" t="s">
        <v>795</v>
      </c>
    </row>
    <row r="70" spans="1:9" x14ac:dyDescent="0.25">
      <c r="A70" s="37"/>
      <c r="B70" s="34"/>
      <c r="C70" s="35"/>
      <c r="D70" s="39"/>
      <c r="E70" s="91"/>
    </row>
    <row r="71" spans="1:9" x14ac:dyDescent="0.25">
      <c r="A71" s="47" t="s">
        <v>777</v>
      </c>
      <c r="B71" s="34" t="s">
        <v>314</v>
      </c>
      <c r="C71" s="35"/>
      <c r="D71" s="38">
        <v>0</v>
      </c>
      <c r="E71" s="91" t="s">
        <v>788</v>
      </c>
    </row>
    <row r="72" spans="1:9" x14ac:dyDescent="0.25">
      <c r="A72" s="48"/>
      <c r="B72" s="49"/>
      <c r="C72" s="53"/>
      <c r="D72" s="50"/>
      <c r="E72" s="91"/>
    </row>
    <row r="73" spans="1:9" x14ac:dyDescent="0.25">
      <c r="A73" s="923" t="s">
        <v>367</v>
      </c>
      <c r="B73" s="34"/>
      <c r="C73" s="35"/>
      <c r="D73" s="39"/>
      <c r="E73" s="91"/>
      <c r="F73" s="23"/>
      <c r="G73" s="23"/>
      <c r="H73" s="23"/>
      <c r="I73" s="23"/>
    </row>
    <row r="74" spans="1:9" x14ac:dyDescent="0.25">
      <c r="A74" s="924"/>
      <c r="B74" s="34"/>
      <c r="C74" s="35"/>
      <c r="D74" s="39"/>
      <c r="E74" s="91"/>
    </row>
    <row r="75" spans="1:9" ht="15.75" thickBot="1" x14ac:dyDescent="0.3">
      <c r="A75" s="18" t="s">
        <v>778</v>
      </c>
      <c r="B75" s="55"/>
      <c r="C75" s="56"/>
      <c r="D75" s="19">
        <f>ROUND(D45+D47+D49-D51-D53-D55-D57-D59+D61-D63-D65-D67-D69+D71,2)</f>
        <v>0</v>
      </c>
      <c r="E75" s="290" t="s">
        <v>873</v>
      </c>
    </row>
    <row r="76" spans="1:9" ht="15.75" thickTop="1" x14ac:dyDescent="0.25">
      <c r="A76" s="37"/>
      <c r="B76" s="34"/>
      <c r="C76" s="35"/>
      <c r="D76" s="39"/>
      <c r="E76" s="91"/>
    </row>
    <row r="77" spans="1:9" x14ac:dyDescent="0.25">
      <c r="A77" s="37" t="s">
        <v>1020</v>
      </c>
      <c r="B77" s="34" t="s">
        <v>314</v>
      </c>
      <c r="C77" s="35"/>
      <c r="D77" s="38">
        <v>0</v>
      </c>
      <c r="E77" s="91" t="s">
        <v>792</v>
      </c>
    </row>
    <row r="78" spans="1:9" x14ac:dyDescent="0.25">
      <c r="A78" s="37"/>
      <c r="B78" s="34"/>
      <c r="C78" s="35"/>
      <c r="D78" s="39"/>
      <c r="E78" s="91"/>
    </row>
    <row r="79" spans="1:9" x14ac:dyDescent="0.25">
      <c r="A79" s="37" t="s">
        <v>1019</v>
      </c>
      <c r="B79" s="34" t="s">
        <v>314</v>
      </c>
      <c r="C79" s="35"/>
      <c r="D79" s="38">
        <v>0</v>
      </c>
      <c r="E79" s="91" t="s">
        <v>793</v>
      </c>
    </row>
    <row r="80" spans="1:9" x14ac:dyDescent="0.25">
      <c r="A80" s="37"/>
      <c r="B80" s="34"/>
      <c r="C80" s="35"/>
      <c r="D80" s="39"/>
      <c r="E80" s="91"/>
    </row>
    <row r="81" spans="1:7" x14ac:dyDescent="0.25">
      <c r="A81" s="44" t="s">
        <v>779</v>
      </c>
      <c r="B81" s="34" t="s">
        <v>314</v>
      </c>
      <c r="C81" s="35"/>
      <c r="D81" s="38">
        <v>0</v>
      </c>
      <c r="E81" s="91" t="s">
        <v>798</v>
      </c>
    </row>
    <row r="82" spans="1:7" x14ac:dyDescent="0.25">
      <c r="A82" s="37"/>
      <c r="B82" s="34"/>
      <c r="C82" s="35"/>
      <c r="D82" s="39"/>
      <c r="E82" s="91"/>
    </row>
    <row r="83" spans="1:7" x14ac:dyDescent="0.25">
      <c r="A83" s="37" t="s">
        <v>761</v>
      </c>
      <c r="B83" s="34" t="s">
        <v>315</v>
      </c>
      <c r="C83" s="35"/>
      <c r="D83" s="38">
        <v>0</v>
      </c>
      <c r="E83" s="91" t="s">
        <v>796</v>
      </c>
    </row>
    <row r="84" spans="1:7" x14ac:dyDescent="0.25">
      <c r="A84" s="37"/>
      <c r="B84" s="34"/>
      <c r="C84" s="35"/>
      <c r="D84" s="39"/>
      <c r="E84" s="91"/>
    </row>
    <row r="85" spans="1:7" x14ac:dyDescent="0.25">
      <c r="A85" s="37" t="s">
        <v>762</v>
      </c>
      <c r="B85" s="34" t="s">
        <v>315</v>
      </c>
      <c r="C85" s="35"/>
      <c r="D85" s="38">
        <v>0</v>
      </c>
      <c r="E85" s="91" t="s">
        <v>797</v>
      </c>
    </row>
    <row r="86" spans="1:7" x14ac:dyDescent="0.25">
      <c r="A86" s="37"/>
      <c r="B86" s="34"/>
      <c r="C86" s="35"/>
      <c r="D86" s="39"/>
      <c r="E86" s="91"/>
    </row>
    <row r="87" spans="1:7" x14ac:dyDescent="0.25">
      <c r="A87" s="44" t="s">
        <v>763</v>
      </c>
      <c r="B87" s="34" t="s">
        <v>315</v>
      </c>
      <c r="C87" s="35"/>
      <c r="D87" s="38">
        <v>0</v>
      </c>
      <c r="E87" s="91" t="s">
        <v>1018</v>
      </c>
    </row>
    <row r="88" spans="1:7" x14ac:dyDescent="0.25">
      <c r="A88" s="37"/>
      <c r="B88" s="49"/>
      <c r="C88" s="53"/>
      <c r="D88" s="50"/>
      <c r="E88" s="91"/>
    </row>
    <row r="89" spans="1:7" x14ac:dyDescent="0.25">
      <c r="A89" s="923" t="s">
        <v>368</v>
      </c>
      <c r="B89" s="34"/>
      <c r="C89" s="35"/>
      <c r="D89" s="39"/>
      <c r="E89" s="91"/>
    </row>
    <row r="90" spans="1:7" x14ac:dyDescent="0.25">
      <c r="A90" s="924"/>
      <c r="B90" s="34"/>
      <c r="C90" s="35"/>
      <c r="D90" s="39"/>
      <c r="E90" s="91"/>
    </row>
    <row r="91" spans="1:7" ht="15.75" thickBot="1" x14ac:dyDescent="0.3">
      <c r="A91" s="18" t="s">
        <v>764</v>
      </c>
      <c r="B91" s="55"/>
      <c r="C91" s="56"/>
      <c r="D91" s="19">
        <f>ROUND(D43+D75+D77+D79+D81-D83-D85-D87,2)</f>
        <v>0</v>
      </c>
      <c r="E91" s="290" t="s">
        <v>874</v>
      </c>
    </row>
    <row r="92" spans="1:7" ht="15.75" thickTop="1" x14ac:dyDescent="0.25">
      <c r="A92" s="59"/>
      <c r="B92" s="60"/>
      <c r="C92" s="60"/>
      <c r="D92" s="61"/>
      <c r="F92" s="23"/>
      <c r="G92" s="23"/>
    </row>
    <row r="93" spans="1:7" x14ac:dyDescent="0.25">
      <c r="A93" s="497" t="s">
        <v>1057</v>
      </c>
      <c r="B93" s="498"/>
      <c r="C93" s="499"/>
      <c r="D93" s="500"/>
      <c r="E93" s="91"/>
    </row>
    <row r="94" spans="1:7" x14ac:dyDescent="0.25">
      <c r="A94" s="501" t="s">
        <v>1058</v>
      </c>
      <c r="B94" s="928">
        <f>D43</f>
        <v>0</v>
      </c>
      <c r="C94" s="929"/>
      <c r="D94" s="930"/>
      <c r="E94" s="142" t="s">
        <v>1059</v>
      </c>
    </row>
    <row r="95" spans="1:7" x14ac:dyDescent="0.25">
      <c r="A95" s="502" t="s">
        <v>1060</v>
      </c>
      <c r="B95" s="34" t="s">
        <v>315</v>
      </c>
      <c r="C95" s="931">
        <f>D31</f>
        <v>0</v>
      </c>
      <c r="D95" s="932"/>
      <c r="E95" s="721" t="s">
        <v>1066</v>
      </c>
    </row>
    <row r="96" spans="1:7" x14ac:dyDescent="0.25">
      <c r="A96" s="502" t="s">
        <v>1061</v>
      </c>
      <c r="B96" s="34" t="s">
        <v>315</v>
      </c>
      <c r="C96" s="933">
        <v>0</v>
      </c>
      <c r="D96" s="934"/>
      <c r="E96" s="91"/>
    </row>
    <row r="97" spans="1:7" x14ac:dyDescent="0.25">
      <c r="A97" s="503" t="s">
        <v>1062</v>
      </c>
      <c r="B97" s="504"/>
      <c r="C97" s="935">
        <f>B94-C95-C96</f>
        <v>0</v>
      </c>
      <c r="D97" s="936"/>
      <c r="E97" s="142" t="s">
        <v>1063</v>
      </c>
    </row>
    <row r="98" spans="1:7" x14ac:dyDescent="0.25">
      <c r="A98" s="59"/>
      <c r="B98" s="60"/>
      <c r="C98" s="60"/>
      <c r="D98" s="61"/>
      <c r="F98" s="23"/>
      <c r="G98" s="23"/>
    </row>
    <row r="99" spans="1:7" s="20" customFormat="1" ht="15" customHeight="1" x14ac:dyDescent="0.2">
      <c r="A99" s="918" t="s">
        <v>780</v>
      </c>
      <c r="B99" s="919"/>
      <c r="C99" s="919"/>
      <c r="D99" s="919"/>
    </row>
    <row r="100" spans="1:7" s="20" customFormat="1" ht="24.95" customHeight="1" x14ac:dyDescent="0.2">
      <c r="A100" s="918" t="s">
        <v>369</v>
      </c>
      <c r="B100" s="919"/>
      <c r="C100" s="919"/>
      <c r="D100" s="919"/>
    </row>
    <row r="101" spans="1:7" s="20" customFormat="1" ht="15" customHeight="1" x14ac:dyDescent="0.2">
      <c r="A101" s="918" t="s">
        <v>781</v>
      </c>
      <c r="B101" s="919"/>
      <c r="C101" s="919"/>
      <c r="D101" s="919"/>
    </row>
    <row r="102" spans="1:7" s="20" customFormat="1" ht="24.95" customHeight="1" x14ac:dyDescent="0.2">
      <c r="A102" s="918" t="s">
        <v>370</v>
      </c>
      <c r="B102" s="919"/>
      <c r="C102" s="919"/>
      <c r="D102" s="919"/>
    </row>
    <row r="103" spans="1:7" s="20" customFormat="1" ht="15" customHeight="1" x14ac:dyDescent="0.2">
      <c r="A103" s="918" t="s">
        <v>782</v>
      </c>
      <c r="B103" s="919"/>
      <c r="C103" s="919"/>
      <c r="D103" s="919"/>
    </row>
    <row r="104" spans="1:7" s="20" customFormat="1" ht="24.95" customHeight="1" x14ac:dyDescent="0.2">
      <c r="A104" s="918" t="s">
        <v>765</v>
      </c>
      <c r="B104" s="919"/>
      <c r="C104" s="919"/>
      <c r="D104" s="919"/>
    </row>
    <row r="105" spans="1:7" s="20" customFormat="1" ht="24.95" customHeight="1" x14ac:dyDescent="0.2">
      <c r="A105" s="918" t="s">
        <v>766</v>
      </c>
      <c r="B105" s="919"/>
      <c r="C105" s="919"/>
      <c r="D105" s="919"/>
    </row>
    <row r="106" spans="1:7" s="20" customFormat="1" ht="24.95" customHeight="1" x14ac:dyDescent="0.2">
      <c r="A106" s="918" t="s">
        <v>767</v>
      </c>
      <c r="B106" s="919"/>
      <c r="C106" s="919"/>
      <c r="D106" s="919"/>
    </row>
    <row r="107" spans="1:7" s="20" customFormat="1" ht="15" customHeight="1" x14ac:dyDescent="0.2">
      <c r="A107" s="918" t="s">
        <v>783</v>
      </c>
      <c r="B107" s="919"/>
      <c r="C107" s="919"/>
      <c r="D107" s="919"/>
    </row>
    <row r="108" spans="1:7" s="20" customFormat="1" ht="24.95" customHeight="1" x14ac:dyDescent="0.2">
      <c r="A108" s="918" t="s">
        <v>768</v>
      </c>
      <c r="B108" s="919"/>
      <c r="C108" s="919"/>
      <c r="D108" s="919"/>
    </row>
    <row r="109" spans="1:7" s="20" customFormat="1" ht="24.95" customHeight="1" x14ac:dyDescent="0.2">
      <c r="A109" s="918" t="s">
        <v>769</v>
      </c>
      <c r="B109" s="919"/>
      <c r="C109" s="919"/>
      <c r="D109" s="919"/>
    </row>
    <row r="110" spans="1:7" s="20" customFormat="1" ht="24.95" customHeight="1" x14ac:dyDescent="0.2">
      <c r="A110" s="918" t="s">
        <v>770</v>
      </c>
      <c r="B110" s="919"/>
      <c r="C110" s="919"/>
      <c r="D110" s="919"/>
    </row>
    <row r="111" spans="1:7" x14ac:dyDescent="0.25">
      <c r="A111" s="62"/>
    </row>
    <row r="112" spans="1:7" x14ac:dyDescent="0.25">
      <c r="A112" s="937"/>
      <c r="B112" s="937"/>
      <c r="C112" s="937"/>
      <c r="D112" s="937"/>
    </row>
  </sheetData>
  <sheetProtection password="D3C7" sheet="1"/>
  <mergeCells count="28">
    <mergeCell ref="A108:D108"/>
    <mergeCell ref="A109:D109"/>
    <mergeCell ref="A110:D110"/>
    <mergeCell ref="A112:D112"/>
    <mergeCell ref="A102:D102"/>
    <mergeCell ref="A103:D103"/>
    <mergeCell ref="A104:D104"/>
    <mergeCell ref="A105:D105"/>
    <mergeCell ref="A106:D106"/>
    <mergeCell ref="A107:D107"/>
    <mergeCell ref="A101:D101"/>
    <mergeCell ref="A29:D29"/>
    <mergeCell ref="A41:A42"/>
    <mergeCell ref="E41:R42"/>
    <mergeCell ref="A73:A74"/>
    <mergeCell ref="A89:A90"/>
    <mergeCell ref="B94:D94"/>
    <mergeCell ref="C95:D95"/>
    <mergeCell ref="C96:D96"/>
    <mergeCell ref="C97:D97"/>
    <mergeCell ref="A99:D99"/>
    <mergeCell ref="A100:D100"/>
    <mergeCell ref="B7:C7"/>
    <mergeCell ref="A1:D1"/>
    <mergeCell ref="A2:D2"/>
    <mergeCell ref="A3:D3"/>
    <mergeCell ref="A4:D4"/>
    <mergeCell ref="A5:B5"/>
  </mergeCells>
  <conditionalFormatting sqref="D43">
    <cfRule type="cellIs" dxfId="19" priority="3" stopIfTrue="1" operator="greaterThanOrEqual">
      <formula>0.01</formula>
    </cfRule>
    <cfRule type="cellIs" dxfId="18" priority="4" stopIfTrue="1" operator="lessThanOrEqual">
      <formula>-0.01</formula>
    </cfRule>
  </conditionalFormatting>
  <conditionalFormatting sqref="D75">
    <cfRule type="cellIs" dxfId="17" priority="2" stopIfTrue="1" operator="notEqual">
      <formula>0</formula>
    </cfRule>
  </conditionalFormatting>
  <conditionalFormatting sqref="D91">
    <cfRule type="cellIs" dxfId="16" priority="1" stopIfTrue="1" operator="notEqual">
      <formula>0</formula>
    </cfRule>
  </conditionalFormatting>
  <dataValidations count="1">
    <dataValidation type="decimal" allowBlank="1" showInputMessage="1" showErrorMessage="1" sqref="C95:C97 D30:D91 D93 D9:D27" xr:uid="{00000000-0002-0000-0100-000000000000}">
      <formula1>0</formula1>
      <formula2>9999999999</formula2>
    </dataValidation>
  </dataValidations>
  <printOptions horizontalCentered="1" verticalCentered="1"/>
  <pageMargins left="0.25" right="0.25" top="0.75" bottom="0.75" header="0.3" footer="0.3"/>
  <pageSetup paperSize="9" scale="80" fitToHeight="2" orientation="portrait"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73"/>
  <sheetViews>
    <sheetView showGridLines="0" zoomScaleNormal="100" workbookViewId="0">
      <selection sqref="A1:H1"/>
    </sheetView>
  </sheetViews>
  <sheetFormatPr defaultRowHeight="12.75" x14ac:dyDescent="0.2"/>
  <cols>
    <col min="1" max="1" width="3.33203125" style="139" customWidth="1"/>
    <col min="2" max="2" width="5.33203125" style="139" customWidth="1"/>
    <col min="3" max="3" width="2.33203125" style="139" customWidth="1"/>
    <col min="4" max="4" width="75.83203125" style="139" customWidth="1"/>
    <col min="5" max="6" width="16.83203125" style="139" customWidth="1"/>
    <col min="7" max="8" width="14.83203125" style="139" customWidth="1"/>
    <col min="9" max="16384" width="9.33203125" style="64"/>
  </cols>
  <sheetData>
    <row r="1" spans="1:9" ht="15" customHeight="1" x14ac:dyDescent="0.25">
      <c r="A1" s="951"/>
      <c r="B1" s="952"/>
      <c r="C1" s="952"/>
      <c r="D1" s="952"/>
      <c r="E1" s="952"/>
      <c r="F1" s="952"/>
      <c r="G1" s="952"/>
      <c r="H1" s="952"/>
      <c r="I1" s="290"/>
    </row>
    <row r="2" spans="1:9" ht="24.95" customHeight="1" x14ac:dyDescent="0.2">
      <c r="A2" s="909" t="s">
        <v>313</v>
      </c>
      <c r="B2" s="910"/>
      <c r="C2" s="910"/>
      <c r="D2" s="910"/>
      <c r="E2" s="940"/>
      <c r="F2" s="940"/>
      <c r="G2" s="940"/>
      <c r="H2" s="941"/>
      <c r="I2" s="290"/>
    </row>
    <row r="3" spans="1:9" s="125" customFormat="1" ht="15" customHeight="1" x14ac:dyDescent="0.2">
      <c r="A3" s="912" t="s">
        <v>1082</v>
      </c>
      <c r="B3" s="913"/>
      <c r="C3" s="913"/>
      <c r="D3" s="913"/>
      <c r="E3" s="942"/>
      <c r="F3" s="942"/>
      <c r="G3" s="942"/>
      <c r="H3" s="942"/>
      <c r="I3" s="290"/>
    </row>
    <row r="4" spans="1:9" ht="21" customHeight="1" thickBot="1" x14ac:dyDescent="0.4">
      <c r="A4" s="953" t="s">
        <v>963</v>
      </c>
      <c r="B4" s="953"/>
      <c r="C4" s="953"/>
      <c r="D4" s="953"/>
      <c r="E4" s="953"/>
      <c r="F4" s="953"/>
      <c r="G4" s="953"/>
      <c r="H4" s="954"/>
      <c r="I4" s="290"/>
    </row>
    <row r="5" spans="1:9" ht="15" customHeight="1" thickTop="1" x14ac:dyDescent="0.25">
      <c r="A5" s="96"/>
      <c r="B5" s="97"/>
      <c r="C5" s="97"/>
      <c r="D5" s="1102" t="s">
        <v>615</v>
      </c>
      <c r="E5" s="946" t="s">
        <v>800</v>
      </c>
      <c r="F5" s="946" t="s">
        <v>801</v>
      </c>
      <c r="G5" s="98" t="s">
        <v>378</v>
      </c>
      <c r="H5" s="99" t="s">
        <v>378</v>
      </c>
      <c r="I5" s="290"/>
    </row>
    <row r="6" spans="1:9" ht="15" customHeight="1" thickBot="1" x14ac:dyDescent="0.3">
      <c r="A6" s="100"/>
      <c r="B6" s="101"/>
      <c r="C6" s="101"/>
      <c r="D6" s="1103"/>
      <c r="E6" s="947"/>
      <c r="F6" s="947"/>
      <c r="G6" s="787" t="s">
        <v>488</v>
      </c>
      <c r="H6" s="786" t="s">
        <v>380</v>
      </c>
      <c r="I6" s="290"/>
    </row>
    <row r="7" spans="1:9" ht="15" customHeight="1" thickTop="1" x14ac:dyDescent="0.25">
      <c r="A7" s="96"/>
      <c r="B7" s="97"/>
      <c r="C7" s="104"/>
      <c r="D7" s="109" t="s">
        <v>616</v>
      </c>
      <c r="E7" s="752"/>
      <c r="F7" s="752"/>
      <c r="G7" s="467"/>
      <c r="H7" s="425"/>
      <c r="I7" s="290"/>
    </row>
    <row r="8" spans="1:9" ht="15" customHeight="1" x14ac:dyDescent="0.25">
      <c r="A8" s="106" t="s">
        <v>493</v>
      </c>
      <c r="B8" s="105"/>
      <c r="C8" s="107"/>
      <c r="D8" s="105" t="s">
        <v>617</v>
      </c>
      <c r="E8" s="743">
        <v>0</v>
      </c>
      <c r="F8" s="743">
        <v>0</v>
      </c>
      <c r="G8" s="426" t="s">
        <v>618</v>
      </c>
      <c r="H8" s="425" t="s">
        <v>618</v>
      </c>
      <c r="I8" s="290"/>
    </row>
    <row r="9" spans="1:9" ht="15" customHeight="1" x14ac:dyDescent="0.25">
      <c r="A9" s="106" t="s">
        <v>511</v>
      </c>
      <c r="B9" s="105"/>
      <c r="C9" s="107"/>
      <c r="D9" s="105" t="s">
        <v>619</v>
      </c>
      <c r="E9" s="741">
        <f>E10+E11+E12+E13+E14</f>
        <v>0</v>
      </c>
      <c r="F9" s="741">
        <f>F10+F11+F12+F13+F14</f>
        <v>0</v>
      </c>
      <c r="G9" s="426"/>
      <c r="H9" s="425"/>
      <c r="I9" s="290" t="s">
        <v>1012</v>
      </c>
    </row>
    <row r="10" spans="1:9" ht="30" x14ac:dyDescent="0.25">
      <c r="A10" s="106"/>
      <c r="B10" s="105" t="s">
        <v>371</v>
      </c>
      <c r="C10" s="107"/>
      <c r="D10" s="110" t="s">
        <v>620</v>
      </c>
      <c r="E10" s="743">
        <v>0</v>
      </c>
      <c r="F10" s="743">
        <v>0</v>
      </c>
      <c r="G10" s="452" t="s">
        <v>621</v>
      </c>
      <c r="H10" s="466" t="s">
        <v>621</v>
      </c>
      <c r="I10" s="290"/>
    </row>
    <row r="11" spans="1:9" ht="15" customHeight="1" x14ac:dyDescent="0.25">
      <c r="A11" s="106"/>
      <c r="B11" s="105" t="s">
        <v>372</v>
      </c>
      <c r="C11" s="107"/>
      <c r="D11" s="110" t="s">
        <v>622</v>
      </c>
      <c r="E11" s="743">
        <v>0</v>
      </c>
      <c r="F11" s="743">
        <v>0</v>
      </c>
      <c r="G11" s="426" t="s">
        <v>623</v>
      </c>
      <c r="H11" s="425" t="s">
        <v>623</v>
      </c>
      <c r="I11" s="290"/>
    </row>
    <row r="12" spans="1:9" ht="15" customHeight="1" x14ac:dyDescent="0.25">
      <c r="A12" s="106"/>
      <c r="B12" s="105" t="s">
        <v>373</v>
      </c>
      <c r="C12" s="107"/>
      <c r="D12" s="110" t="s">
        <v>624</v>
      </c>
      <c r="E12" s="743">
        <v>0</v>
      </c>
      <c r="F12" s="743">
        <v>0</v>
      </c>
      <c r="G12" s="426"/>
      <c r="H12" s="425"/>
      <c r="I12" s="290"/>
    </row>
    <row r="13" spans="1:9" ht="30" x14ac:dyDescent="0.25">
      <c r="A13" s="106"/>
      <c r="B13" s="105" t="s">
        <v>374</v>
      </c>
      <c r="C13" s="107"/>
      <c r="D13" s="132" t="s">
        <v>1092</v>
      </c>
      <c r="E13" s="743">
        <v>0</v>
      </c>
      <c r="F13" s="743">
        <v>0</v>
      </c>
      <c r="G13" s="426"/>
      <c r="H13" s="425"/>
      <c r="I13" s="290"/>
    </row>
    <row r="14" spans="1:9" ht="15" customHeight="1" x14ac:dyDescent="0.25">
      <c r="A14" s="106"/>
      <c r="B14" s="105" t="s">
        <v>468</v>
      </c>
      <c r="C14" s="107"/>
      <c r="D14" s="110" t="s">
        <v>1091</v>
      </c>
      <c r="E14" s="743">
        <v>0</v>
      </c>
      <c r="F14" s="743">
        <v>0</v>
      </c>
      <c r="G14" s="426"/>
      <c r="H14" s="425"/>
      <c r="I14" s="290"/>
    </row>
    <row r="15" spans="1:9" ht="15" customHeight="1" x14ac:dyDescent="0.25">
      <c r="A15" s="106" t="s">
        <v>521</v>
      </c>
      <c r="B15" s="105"/>
      <c r="C15" s="107"/>
      <c r="D15" s="105" t="s">
        <v>625</v>
      </c>
      <c r="E15" s="743">
        <v>0</v>
      </c>
      <c r="F15" s="743">
        <v>0</v>
      </c>
      <c r="G15" s="426" t="s">
        <v>626</v>
      </c>
      <c r="H15" s="425" t="s">
        <v>626</v>
      </c>
      <c r="I15" s="290"/>
    </row>
    <row r="16" spans="1:9" ht="15" customHeight="1" thickBot="1" x14ac:dyDescent="0.3">
      <c r="A16" s="106"/>
      <c r="B16" s="105"/>
      <c r="C16" s="107"/>
      <c r="D16" s="109"/>
      <c r="E16" s="741"/>
      <c r="F16" s="741"/>
      <c r="G16" s="426"/>
      <c r="H16" s="425"/>
      <c r="I16" s="290"/>
    </row>
    <row r="17" spans="1:9" ht="15" customHeight="1" thickBot="1" x14ac:dyDescent="0.3">
      <c r="A17" s="106"/>
      <c r="B17" s="105"/>
      <c r="C17" s="107"/>
      <c r="D17" s="113" t="s">
        <v>627</v>
      </c>
      <c r="E17" s="749">
        <f>E8+E9+E15</f>
        <v>0</v>
      </c>
      <c r="F17" s="749">
        <f>F8+F9+F15</f>
        <v>0</v>
      </c>
      <c r="G17" s="463"/>
      <c r="H17" s="462"/>
      <c r="I17" s="290" t="s">
        <v>1015</v>
      </c>
    </row>
    <row r="18" spans="1:9" ht="15" customHeight="1" x14ac:dyDescent="0.25">
      <c r="A18" s="106"/>
      <c r="B18" s="105"/>
      <c r="C18" s="107"/>
      <c r="D18" s="105"/>
      <c r="E18" s="741"/>
      <c r="F18" s="741"/>
      <c r="G18" s="426"/>
      <c r="H18" s="425"/>
      <c r="I18" s="290"/>
    </row>
    <row r="19" spans="1:9" ht="15" customHeight="1" x14ac:dyDescent="0.25">
      <c r="A19" s="106"/>
      <c r="B19" s="105"/>
      <c r="C19" s="107"/>
      <c r="D19" s="109" t="s">
        <v>628</v>
      </c>
      <c r="E19" s="741"/>
      <c r="F19" s="741"/>
      <c r="G19" s="426"/>
      <c r="H19" s="425"/>
      <c r="I19" s="290"/>
    </row>
    <row r="20" spans="1:9" ht="15" customHeight="1" x14ac:dyDescent="0.25">
      <c r="A20" s="106"/>
      <c r="B20" s="105">
        <v>1</v>
      </c>
      <c r="C20" s="107"/>
      <c r="D20" s="105" t="s">
        <v>629</v>
      </c>
      <c r="E20" s="743">
        <v>0</v>
      </c>
      <c r="F20" s="743">
        <v>0</v>
      </c>
      <c r="G20" s="426" t="s">
        <v>630</v>
      </c>
      <c r="H20" s="425" t="s">
        <v>630</v>
      </c>
      <c r="I20" s="290"/>
    </row>
    <row r="21" spans="1:9" ht="15" customHeight="1" x14ac:dyDescent="0.25">
      <c r="A21" s="106"/>
      <c r="B21" s="105">
        <v>2</v>
      </c>
      <c r="C21" s="107"/>
      <c r="D21" s="105" t="s">
        <v>631</v>
      </c>
      <c r="E21" s="743">
        <v>0</v>
      </c>
      <c r="F21" s="743">
        <v>0</v>
      </c>
      <c r="G21" s="426" t="s">
        <v>632</v>
      </c>
      <c r="H21" s="425" t="s">
        <v>632</v>
      </c>
      <c r="I21" s="290"/>
    </row>
    <row r="22" spans="1:9" ht="15" customHeight="1" x14ac:dyDescent="0.25">
      <c r="A22" s="106"/>
      <c r="B22" s="105">
        <v>3</v>
      </c>
      <c r="C22" s="107"/>
      <c r="D22" s="105" t="s">
        <v>633</v>
      </c>
      <c r="E22" s="743">
        <v>0</v>
      </c>
      <c r="F22" s="743">
        <v>0</v>
      </c>
      <c r="G22" s="426" t="s">
        <v>634</v>
      </c>
      <c r="H22" s="425" t="s">
        <v>634</v>
      </c>
      <c r="I22" s="290"/>
    </row>
    <row r="23" spans="1:9" ht="15" customHeight="1" thickBot="1" x14ac:dyDescent="0.3">
      <c r="A23" s="106"/>
      <c r="B23" s="105"/>
      <c r="C23" s="107"/>
      <c r="D23" s="109"/>
      <c r="E23" s="741"/>
      <c r="F23" s="741"/>
      <c r="G23" s="426"/>
      <c r="H23" s="425"/>
      <c r="I23" s="290"/>
    </row>
    <row r="24" spans="1:9" ht="15" customHeight="1" thickBot="1" x14ac:dyDescent="0.3">
      <c r="A24" s="106"/>
      <c r="B24" s="105"/>
      <c r="C24" s="107"/>
      <c r="D24" s="113" t="s">
        <v>635</v>
      </c>
      <c r="E24" s="749">
        <f>E20+E21+E22</f>
        <v>0</v>
      </c>
      <c r="F24" s="749">
        <f>F20+F21+F22</f>
        <v>0</v>
      </c>
      <c r="G24" s="465"/>
      <c r="H24" s="464"/>
      <c r="I24" s="290" t="s">
        <v>997</v>
      </c>
    </row>
    <row r="25" spans="1:9" ht="15" customHeight="1" x14ac:dyDescent="0.25">
      <c r="A25" s="106"/>
      <c r="B25" s="105"/>
      <c r="C25" s="107"/>
      <c r="D25" s="113"/>
      <c r="E25" s="741"/>
      <c r="F25" s="741"/>
      <c r="G25" s="426"/>
      <c r="H25" s="425"/>
      <c r="I25" s="290"/>
    </row>
    <row r="26" spans="1:9" ht="15" customHeight="1" thickBot="1" x14ac:dyDescent="0.3">
      <c r="A26" s="106"/>
      <c r="B26" s="105"/>
      <c r="C26" s="107"/>
      <c r="D26" s="117" t="s">
        <v>636</v>
      </c>
      <c r="E26" s="743">
        <v>0</v>
      </c>
      <c r="F26" s="743">
        <v>0</v>
      </c>
      <c r="G26" s="426" t="s">
        <v>637</v>
      </c>
      <c r="H26" s="425" t="s">
        <v>637</v>
      </c>
      <c r="I26" s="290"/>
    </row>
    <row r="27" spans="1:9" ht="15" customHeight="1" thickBot="1" x14ac:dyDescent="0.3">
      <c r="A27" s="106"/>
      <c r="B27" s="105"/>
      <c r="C27" s="107"/>
      <c r="D27" s="113" t="s">
        <v>638</v>
      </c>
      <c r="E27" s="749">
        <f>E26</f>
        <v>0</v>
      </c>
      <c r="F27" s="749">
        <f>F26</f>
        <v>0</v>
      </c>
      <c r="G27" s="465"/>
      <c r="H27" s="464"/>
      <c r="I27" s="290" t="s">
        <v>1014</v>
      </c>
    </row>
    <row r="28" spans="1:9" ht="15" customHeight="1" x14ac:dyDescent="0.25">
      <c r="A28" s="106"/>
      <c r="B28" s="105"/>
      <c r="C28" s="107"/>
      <c r="D28" s="113"/>
      <c r="E28" s="741"/>
      <c r="F28" s="741"/>
      <c r="G28" s="426"/>
      <c r="H28" s="425"/>
      <c r="I28" s="290"/>
    </row>
    <row r="29" spans="1:9" ht="15" customHeight="1" x14ac:dyDescent="0.25">
      <c r="A29" s="106"/>
      <c r="B29" s="105"/>
      <c r="C29" s="107"/>
      <c r="D29" s="108" t="s">
        <v>1013</v>
      </c>
      <c r="E29" s="741"/>
      <c r="F29" s="741"/>
      <c r="G29" s="426"/>
      <c r="H29" s="425"/>
      <c r="I29" s="809" t="s">
        <v>998</v>
      </c>
    </row>
    <row r="30" spans="1:9" ht="15" customHeight="1" x14ac:dyDescent="0.25">
      <c r="A30" s="106"/>
      <c r="B30" s="105">
        <v>1</v>
      </c>
      <c r="C30" s="107"/>
      <c r="D30" s="105" t="s">
        <v>639</v>
      </c>
      <c r="E30" s="741">
        <f>E31+E32+E33+E34</f>
        <v>0</v>
      </c>
      <c r="F30" s="741">
        <f>F31+F32+F33+F34</f>
        <v>0</v>
      </c>
      <c r="G30" s="426"/>
      <c r="H30" s="425"/>
      <c r="I30" s="809" t="s">
        <v>1079</v>
      </c>
    </row>
    <row r="31" spans="1:9" ht="15" customHeight="1" x14ac:dyDescent="0.25">
      <c r="A31" s="106"/>
      <c r="B31" s="105"/>
      <c r="C31" s="107" t="s">
        <v>640</v>
      </c>
      <c r="D31" s="110" t="s">
        <v>641</v>
      </c>
      <c r="E31" s="743">
        <v>0</v>
      </c>
      <c r="F31" s="743">
        <v>0</v>
      </c>
      <c r="G31" s="426" t="s">
        <v>642</v>
      </c>
      <c r="H31" s="425" t="s">
        <v>643</v>
      </c>
      <c r="I31" s="290"/>
    </row>
    <row r="32" spans="1:9" ht="15" customHeight="1" x14ac:dyDescent="0.25">
      <c r="A32" s="106"/>
      <c r="B32" s="105"/>
      <c r="C32" s="107" t="s">
        <v>372</v>
      </c>
      <c r="D32" s="110" t="s">
        <v>644</v>
      </c>
      <c r="E32" s="743">
        <v>0</v>
      </c>
      <c r="F32" s="743">
        <v>0</v>
      </c>
      <c r="G32" s="426"/>
      <c r="H32" s="425"/>
      <c r="I32" s="290"/>
    </row>
    <row r="33" spans="1:9" ht="15" customHeight="1" x14ac:dyDescent="0.25">
      <c r="A33" s="106"/>
      <c r="B33" s="105"/>
      <c r="C33" s="107" t="s">
        <v>373</v>
      </c>
      <c r="D33" s="110" t="s">
        <v>645</v>
      </c>
      <c r="E33" s="743">
        <v>0</v>
      </c>
      <c r="F33" s="743">
        <v>0</v>
      </c>
      <c r="G33" s="426" t="s">
        <v>646</v>
      </c>
      <c r="H33" s="425" t="s">
        <v>647</v>
      </c>
      <c r="I33" s="290"/>
    </row>
    <row r="34" spans="1:9" ht="15" customHeight="1" x14ac:dyDescent="0.25">
      <c r="A34" s="106"/>
      <c r="B34" s="130"/>
      <c r="C34" s="107" t="s">
        <v>374</v>
      </c>
      <c r="D34" s="110" t="s">
        <v>648</v>
      </c>
      <c r="E34" s="743">
        <v>0</v>
      </c>
      <c r="F34" s="743">
        <v>0</v>
      </c>
      <c r="G34" s="426" t="s">
        <v>649</v>
      </c>
      <c r="H34" s="425"/>
      <c r="I34" s="290"/>
    </row>
    <row r="35" spans="1:9" ht="15" customHeight="1" x14ac:dyDescent="0.25">
      <c r="A35" s="106"/>
      <c r="B35" s="105">
        <v>2</v>
      </c>
      <c r="C35" s="107"/>
      <c r="D35" s="105" t="s">
        <v>650</v>
      </c>
      <c r="E35" s="743">
        <v>0</v>
      </c>
      <c r="F35" s="743">
        <v>0</v>
      </c>
      <c r="G35" s="426" t="s">
        <v>651</v>
      </c>
      <c r="H35" s="425" t="s">
        <v>652</v>
      </c>
      <c r="I35" s="290"/>
    </row>
    <row r="36" spans="1:9" ht="15" customHeight="1" x14ac:dyDescent="0.25">
      <c r="A36" s="106"/>
      <c r="B36" s="105">
        <v>3</v>
      </c>
      <c r="C36" s="107"/>
      <c r="D36" s="105" t="s">
        <v>653</v>
      </c>
      <c r="E36" s="743">
        <v>0</v>
      </c>
      <c r="F36" s="743">
        <v>0</v>
      </c>
      <c r="G36" s="426" t="s">
        <v>652</v>
      </c>
      <c r="H36" s="425" t="s">
        <v>649</v>
      </c>
      <c r="I36" s="290"/>
    </row>
    <row r="37" spans="1:9" ht="15" customHeight="1" x14ac:dyDescent="0.25">
      <c r="A37" s="106"/>
      <c r="B37" s="105">
        <v>4</v>
      </c>
      <c r="C37" s="131"/>
      <c r="D37" s="112" t="s">
        <v>654</v>
      </c>
      <c r="E37" s="741">
        <f>E38+E39+E40+E41+E42</f>
        <v>0</v>
      </c>
      <c r="F37" s="741">
        <f>F38+F39+F40+F41+F42</f>
        <v>0</v>
      </c>
      <c r="G37" s="426"/>
      <c r="H37" s="425"/>
      <c r="I37" s="290" t="s">
        <v>1012</v>
      </c>
    </row>
    <row r="38" spans="1:9" ht="15" customHeight="1" x14ac:dyDescent="0.25">
      <c r="A38" s="106"/>
      <c r="B38" s="130"/>
      <c r="C38" s="107" t="s">
        <v>371</v>
      </c>
      <c r="D38" s="132" t="s">
        <v>655</v>
      </c>
      <c r="E38" s="743">
        <v>0</v>
      </c>
      <c r="F38" s="743">
        <v>0</v>
      </c>
      <c r="G38" s="426"/>
      <c r="H38" s="425"/>
      <c r="I38" s="290"/>
    </row>
    <row r="39" spans="1:9" ht="15" customHeight="1" x14ac:dyDescent="0.25">
      <c r="A39" s="106"/>
      <c r="B39" s="130"/>
      <c r="C39" s="107" t="s">
        <v>372</v>
      </c>
      <c r="D39" s="132" t="s">
        <v>555</v>
      </c>
      <c r="E39" s="743">
        <v>0</v>
      </c>
      <c r="F39" s="743">
        <v>0</v>
      </c>
      <c r="G39" s="426"/>
      <c r="H39" s="425"/>
      <c r="I39" s="290"/>
    </row>
    <row r="40" spans="1:9" ht="15" customHeight="1" x14ac:dyDescent="0.25">
      <c r="A40" s="106"/>
      <c r="B40" s="105"/>
      <c r="C40" s="107" t="s">
        <v>373</v>
      </c>
      <c r="D40" s="110" t="s">
        <v>548</v>
      </c>
      <c r="E40" s="743">
        <v>0</v>
      </c>
      <c r="F40" s="743">
        <v>0</v>
      </c>
      <c r="G40" s="426" t="s">
        <v>656</v>
      </c>
      <c r="H40" s="425" t="s">
        <v>657</v>
      </c>
      <c r="I40" s="290"/>
    </row>
    <row r="41" spans="1:9" ht="15" customHeight="1" x14ac:dyDescent="0.25">
      <c r="A41" s="106"/>
      <c r="B41" s="105"/>
      <c r="C41" s="107" t="s">
        <v>374</v>
      </c>
      <c r="D41" s="110" t="s">
        <v>550</v>
      </c>
      <c r="E41" s="743">
        <v>0</v>
      </c>
      <c r="F41" s="743">
        <v>0</v>
      </c>
      <c r="G41" s="426" t="s">
        <v>658</v>
      </c>
      <c r="H41" s="425" t="s">
        <v>656</v>
      </c>
      <c r="I41" s="290"/>
    </row>
    <row r="42" spans="1:9" ht="15" customHeight="1" x14ac:dyDescent="0.25">
      <c r="A42" s="106"/>
      <c r="B42" s="105"/>
      <c r="C42" s="107" t="s">
        <v>468</v>
      </c>
      <c r="D42" s="110" t="s">
        <v>552</v>
      </c>
      <c r="E42" s="743">
        <v>0</v>
      </c>
      <c r="F42" s="743">
        <v>0</v>
      </c>
      <c r="G42" s="426"/>
      <c r="H42" s="425"/>
      <c r="I42" s="290"/>
    </row>
    <row r="43" spans="1:9" ht="15" customHeight="1" x14ac:dyDescent="0.25">
      <c r="A43" s="106"/>
      <c r="B43" s="105">
        <v>5</v>
      </c>
      <c r="C43" s="107"/>
      <c r="D43" s="105" t="s">
        <v>659</v>
      </c>
      <c r="E43" s="741">
        <f>E44+E45+E46+E47</f>
        <v>0</v>
      </c>
      <c r="F43" s="741">
        <f>F44+F45+F46+F47</f>
        <v>0</v>
      </c>
      <c r="G43" s="426" t="s">
        <v>660</v>
      </c>
      <c r="H43" s="425" t="s">
        <v>661</v>
      </c>
      <c r="I43" s="290" t="s">
        <v>1011</v>
      </c>
    </row>
    <row r="44" spans="1:9" ht="15" customHeight="1" x14ac:dyDescent="0.25">
      <c r="A44" s="106"/>
      <c r="B44" s="105"/>
      <c r="C44" s="107" t="s">
        <v>371</v>
      </c>
      <c r="D44" s="110" t="s">
        <v>662</v>
      </c>
      <c r="E44" s="743">
        <v>0</v>
      </c>
      <c r="F44" s="743">
        <v>0</v>
      </c>
      <c r="G44" s="426"/>
      <c r="H44" s="425"/>
      <c r="I44" s="290"/>
    </row>
    <row r="45" spans="1:9" ht="15" customHeight="1" x14ac:dyDescent="0.25">
      <c r="A45" s="106"/>
      <c r="B45" s="105"/>
      <c r="C45" s="107" t="s">
        <v>372</v>
      </c>
      <c r="D45" s="110" t="s">
        <v>663</v>
      </c>
      <c r="E45" s="743">
        <v>0</v>
      </c>
      <c r="F45" s="743">
        <v>0</v>
      </c>
      <c r="G45" s="426"/>
      <c r="H45" s="425"/>
      <c r="I45" s="290"/>
    </row>
    <row r="46" spans="1:9" ht="15" customHeight="1" x14ac:dyDescent="0.25">
      <c r="A46" s="106"/>
      <c r="B46" s="105"/>
      <c r="C46" s="107" t="s">
        <v>373</v>
      </c>
      <c r="D46" s="110" t="s">
        <v>584</v>
      </c>
      <c r="E46" s="743">
        <v>0</v>
      </c>
      <c r="F46" s="743">
        <v>0</v>
      </c>
      <c r="G46" s="426"/>
      <c r="H46" s="425"/>
      <c r="I46" s="809" t="s">
        <v>993</v>
      </c>
    </row>
    <row r="47" spans="1:9" ht="15" customHeight="1" thickBot="1" x14ac:dyDescent="0.3">
      <c r="A47" s="106"/>
      <c r="B47" s="105"/>
      <c r="C47" s="107" t="s">
        <v>374</v>
      </c>
      <c r="D47" s="110" t="s">
        <v>585</v>
      </c>
      <c r="E47" s="743">
        <v>0</v>
      </c>
      <c r="F47" s="743">
        <v>0</v>
      </c>
      <c r="G47" s="426"/>
      <c r="H47" s="425"/>
      <c r="I47" s="290"/>
    </row>
    <row r="48" spans="1:9" ht="15" customHeight="1" thickBot="1" x14ac:dyDescent="0.3">
      <c r="A48" s="133"/>
      <c r="B48" s="134"/>
      <c r="C48" s="135"/>
      <c r="D48" s="136" t="s">
        <v>1096</v>
      </c>
      <c r="E48" s="749">
        <f>E30+E35+E36+E37+E43</f>
        <v>0</v>
      </c>
      <c r="F48" s="749">
        <f>F30+F35+F36+F37+F43</f>
        <v>0</v>
      </c>
      <c r="G48" s="463"/>
      <c r="H48" s="462"/>
      <c r="I48" s="290" t="s">
        <v>1010</v>
      </c>
    </row>
    <row r="49" spans="1:12" ht="15" customHeight="1" x14ac:dyDescent="0.25">
      <c r="A49" s="106"/>
      <c r="B49" s="105"/>
      <c r="C49" s="107"/>
      <c r="D49" s="105"/>
      <c r="E49" s="741"/>
      <c r="F49" s="741"/>
      <c r="G49" s="426"/>
      <c r="H49" s="425"/>
      <c r="I49" s="290"/>
    </row>
    <row r="50" spans="1:12" ht="15" customHeight="1" x14ac:dyDescent="0.25">
      <c r="A50" s="106"/>
      <c r="B50" s="105"/>
      <c r="C50" s="107"/>
      <c r="D50" s="108" t="s">
        <v>665</v>
      </c>
      <c r="E50" s="741"/>
      <c r="F50" s="741"/>
      <c r="G50" s="426"/>
      <c r="H50" s="425"/>
      <c r="I50" s="290"/>
    </row>
    <row r="51" spans="1:12" ht="15" customHeight="1" x14ac:dyDescent="0.25">
      <c r="A51" s="106" t="s">
        <v>493</v>
      </c>
      <c r="B51" s="105"/>
      <c r="C51" s="107"/>
      <c r="D51" s="105" t="s">
        <v>666</v>
      </c>
      <c r="E51" s="743">
        <v>0</v>
      </c>
      <c r="F51" s="751">
        <v>0</v>
      </c>
      <c r="G51" s="426" t="s">
        <v>667</v>
      </c>
      <c r="H51" s="425" t="s">
        <v>667</v>
      </c>
      <c r="I51" s="290"/>
    </row>
    <row r="52" spans="1:12" ht="15" customHeight="1" x14ac:dyDescent="0.25">
      <c r="A52" s="106" t="s">
        <v>511</v>
      </c>
      <c r="B52" s="105"/>
      <c r="C52" s="107"/>
      <c r="D52" s="105" t="s">
        <v>668</v>
      </c>
      <c r="E52" s="741">
        <f>E53+E56+E57</f>
        <v>0</v>
      </c>
      <c r="F52" s="741">
        <f>F53+F56+F57</f>
        <v>0</v>
      </c>
      <c r="G52" s="426" t="s">
        <v>667</v>
      </c>
      <c r="H52" s="425" t="s">
        <v>667</v>
      </c>
    </row>
    <row r="53" spans="1:12" ht="15" customHeight="1" x14ac:dyDescent="0.25">
      <c r="A53" s="106"/>
      <c r="B53" s="105">
        <v>1</v>
      </c>
      <c r="C53" s="107"/>
      <c r="D53" s="105" t="s">
        <v>389</v>
      </c>
      <c r="E53" s="741">
        <f>E54+E55</f>
        <v>0</v>
      </c>
      <c r="F53" s="741">
        <f>F54+F55</f>
        <v>0</v>
      </c>
      <c r="G53" s="426"/>
      <c r="H53" s="425"/>
      <c r="I53" s="290" t="s">
        <v>997</v>
      </c>
    </row>
    <row r="54" spans="1:12" ht="15" customHeight="1" x14ac:dyDescent="0.25">
      <c r="A54" s="106"/>
      <c r="B54" s="105"/>
      <c r="C54" s="107" t="s">
        <v>371</v>
      </c>
      <c r="D54" s="105" t="s">
        <v>808</v>
      </c>
      <c r="E54" s="743">
        <v>0</v>
      </c>
      <c r="F54" s="743">
        <v>0</v>
      </c>
      <c r="G54" s="426"/>
      <c r="H54" s="425"/>
      <c r="I54" s="290" t="s">
        <v>1009</v>
      </c>
    </row>
    <row r="55" spans="1:12" ht="15" customHeight="1" x14ac:dyDescent="0.25">
      <c r="A55" s="106"/>
      <c r="B55" s="105"/>
      <c r="C55" s="107" t="s">
        <v>372</v>
      </c>
      <c r="D55" s="105" t="s">
        <v>444</v>
      </c>
      <c r="E55" s="743">
        <v>0</v>
      </c>
      <c r="F55" s="743">
        <v>0</v>
      </c>
      <c r="G55" s="426"/>
      <c r="H55" s="425"/>
      <c r="I55" s="290"/>
    </row>
    <row r="56" spans="1:12" ht="15" customHeight="1" x14ac:dyDescent="0.25">
      <c r="A56" s="106"/>
      <c r="B56" s="105">
        <v>2</v>
      </c>
      <c r="C56" s="107"/>
      <c r="D56" s="105" t="s">
        <v>669</v>
      </c>
      <c r="E56" s="743">
        <v>0</v>
      </c>
      <c r="F56" s="743">
        <v>0</v>
      </c>
      <c r="G56" s="426"/>
      <c r="H56" s="425"/>
      <c r="I56" s="290"/>
    </row>
    <row r="57" spans="1:12" ht="15" customHeight="1" thickBot="1" x14ac:dyDescent="0.3">
      <c r="A57" s="106"/>
      <c r="B57" s="105">
        <v>3</v>
      </c>
      <c r="C57" s="107"/>
      <c r="D57" s="105" t="s">
        <v>670</v>
      </c>
      <c r="E57" s="743">
        <v>0</v>
      </c>
      <c r="F57" s="743">
        <v>0</v>
      </c>
      <c r="G57" s="426"/>
      <c r="H57" s="425"/>
      <c r="I57" s="290"/>
    </row>
    <row r="58" spans="1:12" ht="15" customHeight="1" thickBot="1" x14ac:dyDescent="0.3">
      <c r="A58" s="106"/>
      <c r="B58" s="105"/>
      <c r="C58" s="107"/>
      <c r="D58" s="113" t="s">
        <v>671</v>
      </c>
      <c r="E58" s="749">
        <f>E51+E52</f>
        <v>0</v>
      </c>
      <c r="F58" s="749">
        <f>F51+F52</f>
        <v>0</v>
      </c>
      <c r="G58" s="463"/>
      <c r="H58" s="462"/>
      <c r="I58" s="290" t="s">
        <v>1008</v>
      </c>
    </row>
    <row r="59" spans="1:12" ht="15" customHeight="1" thickBot="1" x14ac:dyDescent="0.3">
      <c r="A59" s="106"/>
      <c r="B59" s="105"/>
      <c r="C59" s="107"/>
      <c r="D59" s="105"/>
      <c r="E59" s="741"/>
      <c r="F59" s="741"/>
      <c r="G59" s="426"/>
      <c r="H59" s="425"/>
      <c r="I59" s="290"/>
    </row>
    <row r="60" spans="1:12" ht="15" customHeight="1" thickBot="1" x14ac:dyDescent="0.3">
      <c r="A60" s="106"/>
      <c r="B60" s="105"/>
      <c r="C60" s="107"/>
      <c r="D60" s="113" t="s">
        <v>672</v>
      </c>
      <c r="E60" s="749">
        <f>E17+E24+E27+E48+E58</f>
        <v>0</v>
      </c>
      <c r="F60" s="749">
        <f>F17+F24+F27+F48+F58</f>
        <v>0</v>
      </c>
      <c r="G60" s="461"/>
      <c r="H60" s="460"/>
      <c r="I60" s="290" t="s">
        <v>1007</v>
      </c>
      <c r="L60" s="805">
        <f>Stato_Patrimoniale_Attivo_2017!E99</f>
        <v>0</v>
      </c>
    </row>
    <row r="61" spans="1:12" ht="15" customHeight="1" x14ac:dyDescent="0.25">
      <c r="A61" s="106"/>
      <c r="B61" s="105"/>
      <c r="C61" s="107"/>
      <c r="D61" s="113"/>
      <c r="E61" s="748"/>
      <c r="F61" s="748"/>
      <c r="G61" s="459"/>
      <c r="H61" s="458"/>
      <c r="I61" s="290"/>
    </row>
    <row r="62" spans="1:12" ht="15" customHeight="1" x14ac:dyDescent="0.25">
      <c r="A62" s="106"/>
      <c r="B62" s="105"/>
      <c r="C62" s="107"/>
      <c r="D62" s="137" t="s">
        <v>673</v>
      </c>
      <c r="E62" s="741"/>
      <c r="F62" s="741"/>
      <c r="G62" s="426"/>
      <c r="H62" s="425"/>
      <c r="I62" s="290"/>
    </row>
    <row r="63" spans="1:12" ht="15" customHeight="1" x14ac:dyDescent="0.25">
      <c r="A63" s="106"/>
      <c r="B63" s="105"/>
      <c r="C63" s="107"/>
      <c r="D63" s="120" t="s">
        <v>1023</v>
      </c>
      <c r="E63" s="743">
        <v>0</v>
      </c>
      <c r="F63" s="743">
        <v>0</v>
      </c>
      <c r="G63" s="426"/>
      <c r="H63" s="425"/>
      <c r="I63" s="290"/>
    </row>
    <row r="64" spans="1:12" ht="15" customHeight="1" x14ac:dyDescent="0.25">
      <c r="A64" s="106"/>
      <c r="B64" s="105"/>
      <c r="C64" s="107"/>
      <c r="D64" s="105" t="s">
        <v>1090</v>
      </c>
      <c r="E64" s="743">
        <v>0</v>
      </c>
      <c r="F64" s="743">
        <v>0</v>
      </c>
      <c r="G64" s="426"/>
      <c r="H64" s="425"/>
      <c r="I64" s="290"/>
    </row>
    <row r="65" spans="1:9" ht="15" customHeight="1" x14ac:dyDescent="0.25">
      <c r="A65" s="106"/>
      <c r="B65" s="105"/>
      <c r="C65" s="107"/>
      <c r="D65" s="105" t="s">
        <v>1089</v>
      </c>
      <c r="E65" s="743">
        <v>0</v>
      </c>
      <c r="F65" s="743">
        <v>0</v>
      </c>
      <c r="G65" s="426"/>
      <c r="H65" s="425"/>
      <c r="I65" s="290"/>
    </row>
    <row r="66" spans="1:9" ht="15" customHeight="1" x14ac:dyDescent="0.25">
      <c r="A66" s="106"/>
      <c r="B66" s="105"/>
      <c r="C66" s="107"/>
      <c r="D66" s="105" t="s">
        <v>1088</v>
      </c>
      <c r="E66" s="743">
        <v>0</v>
      </c>
      <c r="F66" s="743">
        <v>0</v>
      </c>
      <c r="G66" s="426"/>
      <c r="H66" s="425"/>
      <c r="I66" s="290"/>
    </row>
    <row r="67" spans="1:9" ht="15" customHeight="1" x14ac:dyDescent="0.25">
      <c r="A67" s="106"/>
      <c r="B67" s="105"/>
      <c r="C67" s="107"/>
      <c r="D67" s="105" t="s">
        <v>1087</v>
      </c>
      <c r="E67" s="743">
        <v>0</v>
      </c>
      <c r="F67" s="743">
        <v>0</v>
      </c>
      <c r="G67" s="426"/>
      <c r="H67" s="425"/>
      <c r="I67" s="290"/>
    </row>
    <row r="68" spans="1:9" ht="15" customHeight="1" x14ac:dyDescent="0.25">
      <c r="A68" s="106"/>
      <c r="B68" s="105"/>
      <c r="C68" s="107"/>
      <c r="D68" s="105" t="s">
        <v>1086</v>
      </c>
      <c r="E68" s="743">
        <v>0</v>
      </c>
      <c r="F68" s="743">
        <v>0</v>
      </c>
      <c r="G68" s="426"/>
      <c r="H68" s="425"/>
      <c r="I68" s="290"/>
    </row>
    <row r="69" spans="1:9" ht="15" customHeight="1" thickBot="1" x14ac:dyDescent="0.3">
      <c r="A69" s="106"/>
      <c r="B69" s="105"/>
      <c r="C69" s="107"/>
      <c r="D69" s="105" t="s">
        <v>1085</v>
      </c>
      <c r="E69" s="743">
        <v>0</v>
      </c>
      <c r="F69" s="743">
        <v>0</v>
      </c>
      <c r="G69" s="426"/>
      <c r="H69" s="425"/>
      <c r="I69" s="290"/>
    </row>
    <row r="70" spans="1:9" ht="15" customHeight="1" thickBot="1" x14ac:dyDescent="0.3">
      <c r="A70" s="100"/>
      <c r="B70" s="101"/>
      <c r="C70" s="121"/>
      <c r="D70" s="138" t="s">
        <v>680</v>
      </c>
      <c r="E70" s="747">
        <f>E63+E64+E65+E66+E67+E68+E69</f>
        <v>0</v>
      </c>
      <c r="F70" s="747">
        <f>F63+F64+F65+F66+F67+F68+F69</f>
        <v>0</v>
      </c>
      <c r="G70" s="457"/>
      <c r="H70" s="456"/>
      <c r="I70" s="290" t="s">
        <v>1084</v>
      </c>
    </row>
    <row r="71" spans="1:9" ht="15" customHeight="1" thickTop="1" x14ac:dyDescent="0.25">
      <c r="A71" s="92"/>
      <c r="B71" s="92"/>
      <c r="C71" s="92"/>
      <c r="D71" s="92"/>
      <c r="E71" s="120"/>
      <c r="F71" s="120"/>
      <c r="G71" s="92"/>
      <c r="H71" s="92"/>
    </row>
    <row r="72" spans="1:9" ht="15" customHeight="1" x14ac:dyDescent="0.25">
      <c r="A72" s="92"/>
      <c r="B72" s="92"/>
      <c r="C72" s="92"/>
      <c r="D72" s="959" t="s">
        <v>681</v>
      </c>
      <c r="E72" s="960"/>
      <c r="F72" s="960"/>
      <c r="G72" s="960"/>
      <c r="H72" s="960"/>
    </row>
    <row r="73" spans="1:9" ht="15" customHeight="1" x14ac:dyDescent="0.25">
      <c r="A73" s="92"/>
      <c r="B73" s="92"/>
      <c r="C73" s="92"/>
      <c r="D73" s="959" t="s">
        <v>682</v>
      </c>
      <c r="E73" s="960"/>
      <c r="F73" s="960"/>
      <c r="G73" s="960"/>
      <c r="H73" s="960"/>
    </row>
  </sheetData>
  <sheetProtection password="D3C7" sheet="1"/>
  <mergeCells count="9">
    <mergeCell ref="D72:H72"/>
    <mergeCell ref="D73:H73"/>
    <mergeCell ref="A1:H1"/>
    <mergeCell ref="A2:H2"/>
    <mergeCell ref="A3:H3"/>
    <mergeCell ref="A4:H4"/>
    <mergeCell ref="D5:D6"/>
    <mergeCell ref="E5:E6"/>
    <mergeCell ref="F5:F6"/>
  </mergeCells>
  <conditionalFormatting sqref="E11:E12 E20:E22 E26 E30:E47 E51:E57 E63:E69">
    <cfRule type="cellIs" dxfId="4" priority="5" stopIfTrue="1" operator="lessThan">
      <formula>0</formula>
    </cfRule>
  </conditionalFormatting>
  <conditionalFormatting sqref="E14">
    <cfRule type="cellIs" dxfId="3" priority="4" stopIfTrue="1" operator="lessThan">
      <formula>0</formula>
    </cfRule>
  </conditionalFormatting>
  <conditionalFormatting sqref="E13">
    <cfRule type="cellIs" dxfId="2" priority="3" stopIfTrue="1" operator="lessThan">
      <formula>0</formula>
    </cfRule>
  </conditionalFormatting>
  <conditionalFormatting sqref="E60">
    <cfRule type="cellIs" dxfId="1" priority="2" stopIfTrue="1" operator="notEqual">
      <formula>$L$60</formula>
    </cfRule>
  </conditionalFormatting>
  <conditionalFormatting sqref="E8 E10">
    <cfRule type="cellIs" dxfId="0" priority="1" stopIfTrue="1" operator="lessThan">
      <formula>0</formula>
    </cfRule>
  </conditionalFormatting>
  <printOptions horizontalCentered="1"/>
  <pageMargins left="0.25" right="0.25" top="0.75" bottom="0.75" header="0.3" footer="0.3"/>
  <pageSetup paperSize="9" scale="80" fitToHeight="0" orientation="portrait" r:id="rId1"/>
  <headerFooter>
    <oddFooter>&amp;C&amp;P</oddFooter>
  </headerFooter>
  <rowBreaks count="1" manualBreakCount="1">
    <brk id="4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7"/>
  <sheetViews>
    <sheetView showGridLines="0" zoomScaleNormal="100" workbookViewId="0">
      <selection sqref="A1:G1"/>
    </sheetView>
  </sheetViews>
  <sheetFormatPr defaultRowHeight="15" x14ac:dyDescent="0.25"/>
  <cols>
    <col min="1" max="1" width="8.1640625" style="92" customWidth="1"/>
    <col min="2" max="2" width="6" style="92" customWidth="1"/>
    <col min="3" max="3" width="76.5" style="92" customWidth="1"/>
    <col min="4" max="5" width="16.83203125" style="92" customWidth="1"/>
    <col min="6" max="7" width="14.83203125" style="93" customWidth="1"/>
    <col min="8" max="8" width="15.5" style="94" customWidth="1"/>
    <col min="9" max="16384" width="9.33203125" style="94"/>
  </cols>
  <sheetData>
    <row r="1" spans="1:8" ht="15" customHeight="1" x14ac:dyDescent="0.25">
      <c r="A1" s="938"/>
      <c r="B1" s="939"/>
      <c r="C1" s="939"/>
      <c r="D1" s="939"/>
      <c r="E1" s="939"/>
      <c r="F1" s="939"/>
      <c r="G1" s="939"/>
      <c r="H1" s="290"/>
    </row>
    <row r="2" spans="1:8" ht="24.95" customHeight="1" x14ac:dyDescent="0.25">
      <c r="A2" s="909" t="s">
        <v>313</v>
      </c>
      <c r="B2" s="910"/>
      <c r="C2" s="910"/>
      <c r="D2" s="910"/>
      <c r="E2" s="940"/>
      <c r="F2" s="940"/>
      <c r="G2" s="941"/>
      <c r="H2" s="290"/>
    </row>
    <row r="3" spans="1:8" s="95" customFormat="1" ht="15" customHeight="1" x14ac:dyDescent="0.25">
      <c r="A3" s="912" t="s">
        <v>799</v>
      </c>
      <c r="B3" s="913"/>
      <c r="C3" s="913"/>
      <c r="D3" s="913"/>
      <c r="E3" s="942"/>
      <c r="F3" s="942"/>
      <c r="G3" s="942"/>
      <c r="H3" s="290"/>
    </row>
    <row r="4" spans="1:8" ht="21" customHeight="1" thickBot="1" x14ac:dyDescent="0.4">
      <c r="A4" s="943" t="s">
        <v>961</v>
      </c>
      <c r="B4" s="943"/>
      <c r="C4" s="943"/>
      <c r="D4" s="943"/>
      <c r="E4" s="943"/>
      <c r="F4" s="943"/>
      <c r="G4" s="943"/>
      <c r="H4" s="290"/>
    </row>
    <row r="5" spans="1:8" ht="15.75" thickTop="1" x14ac:dyDescent="0.25">
      <c r="A5" s="96"/>
      <c r="B5" s="97"/>
      <c r="C5" s="944" t="s">
        <v>377</v>
      </c>
      <c r="D5" s="946" t="s">
        <v>800</v>
      </c>
      <c r="E5" s="946" t="s">
        <v>801</v>
      </c>
      <c r="F5" s="98" t="s">
        <v>378</v>
      </c>
      <c r="G5" s="99" t="s">
        <v>378</v>
      </c>
      <c r="H5" s="290"/>
    </row>
    <row r="6" spans="1:8" ht="15.75" thickBot="1" x14ac:dyDescent="0.3">
      <c r="A6" s="100"/>
      <c r="B6" s="101"/>
      <c r="C6" s="945"/>
      <c r="D6" s="947"/>
      <c r="E6" s="947"/>
      <c r="F6" s="102" t="s">
        <v>379</v>
      </c>
      <c r="G6" s="103" t="s">
        <v>380</v>
      </c>
      <c r="H6" s="290"/>
    </row>
    <row r="7" spans="1:8" ht="16.5" customHeight="1" thickTop="1" x14ac:dyDescent="0.25">
      <c r="A7" s="96"/>
      <c r="B7" s="104"/>
      <c r="C7" s="105"/>
      <c r="D7" s="427"/>
      <c r="E7" s="427"/>
      <c r="F7" s="426"/>
      <c r="G7" s="425"/>
      <c r="H7" s="290"/>
    </row>
    <row r="8" spans="1:8" x14ac:dyDescent="0.25">
      <c r="A8" s="106"/>
      <c r="B8" s="107"/>
      <c r="C8" s="108" t="s">
        <v>381</v>
      </c>
      <c r="D8" s="427"/>
      <c r="E8" s="427"/>
      <c r="F8" s="426"/>
      <c r="G8" s="425"/>
      <c r="H8" s="290"/>
    </row>
    <row r="9" spans="1:8" x14ac:dyDescent="0.25">
      <c r="A9" s="106">
        <v>1</v>
      </c>
      <c r="B9" s="107"/>
      <c r="C9" s="105" t="s">
        <v>382</v>
      </c>
      <c r="D9" s="737">
        <v>0</v>
      </c>
      <c r="E9" s="737">
        <v>0</v>
      </c>
      <c r="F9" s="419"/>
      <c r="G9" s="412"/>
      <c r="H9" s="290"/>
    </row>
    <row r="10" spans="1:8" x14ac:dyDescent="0.25">
      <c r="A10" s="106">
        <v>2</v>
      </c>
      <c r="B10" s="107"/>
      <c r="C10" s="105" t="s">
        <v>383</v>
      </c>
      <c r="D10" s="737">
        <v>0</v>
      </c>
      <c r="E10" s="737">
        <v>0</v>
      </c>
      <c r="F10" s="419"/>
      <c r="G10" s="412"/>
      <c r="H10" s="290"/>
    </row>
    <row r="11" spans="1:8" x14ac:dyDescent="0.25">
      <c r="A11" s="106">
        <v>3</v>
      </c>
      <c r="B11" s="107"/>
      <c r="C11" s="105" t="s">
        <v>384</v>
      </c>
      <c r="D11" s="740">
        <f>D12+D13+D14</f>
        <v>0</v>
      </c>
      <c r="E11" s="740">
        <f>E12+E13+E14</f>
        <v>0</v>
      </c>
      <c r="F11" s="419"/>
      <c r="G11" s="412"/>
      <c r="H11" s="290" t="s">
        <v>985</v>
      </c>
    </row>
    <row r="12" spans="1:8" x14ac:dyDescent="0.25">
      <c r="A12" s="106"/>
      <c r="B12" s="107" t="s">
        <v>371</v>
      </c>
      <c r="C12" s="110" t="s">
        <v>385</v>
      </c>
      <c r="D12" s="737">
        <v>0</v>
      </c>
      <c r="E12" s="737">
        <v>0</v>
      </c>
      <c r="F12" s="419"/>
      <c r="G12" s="412" t="s">
        <v>386</v>
      </c>
      <c r="H12" s="290"/>
    </row>
    <row r="13" spans="1:8" x14ac:dyDescent="0.25">
      <c r="A13" s="106"/>
      <c r="B13" s="107" t="s">
        <v>372</v>
      </c>
      <c r="C13" s="110" t="s">
        <v>387</v>
      </c>
      <c r="D13" s="737">
        <v>0</v>
      </c>
      <c r="E13" s="737">
        <v>0</v>
      </c>
      <c r="F13" s="419"/>
      <c r="G13" s="412" t="s">
        <v>388</v>
      </c>
      <c r="H13" s="722"/>
    </row>
    <row r="14" spans="1:8" x14ac:dyDescent="0.25">
      <c r="A14" s="106"/>
      <c r="B14" s="107" t="s">
        <v>373</v>
      </c>
      <c r="C14" s="110" t="s">
        <v>389</v>
      </c>
      <c r="D14" s="737">
        <v>0</v>
      </c>
      <c r="E14" s="737">
        <v>0</v>
      </c>
      <c r="F14" s="419"/>
      <c r="G14" s="412"/>
      <c r="H14" s="290"/>
    </row>
    <row r="15" spans="1:8" x14ac:dyDescent="0.25">
      <c r="A15" s="106">
        <v>4</v>
      </c>
      <c r="B15" s="107"/>
      <c r="C15" s="105" t="s">
        <v>390</v>
      </c>
      <c r="D15" s="740">
        <f>D16+D17+D18</f>
        <v>0</v>
      </c>
      <c r="E15" s="740">
        <f>E16+E17+E18</f>
        <v>0</v>
      </c>
      <c r="F15" s="419" t="s">
        <v>391</v>
      </c>
      <c r="G15" s="412" t="s">
        <v>392</v>
      </c>
      <c r="H15" s="290" t="s">
        <v>984</v>
      </c>
    </row>
    <row r="16" spans="1:8" x14ac:dyDescent="0.25">
      <c r="A16" s="106"/>
      <c r="B16" s="107" t="s">
        <v>371</v>
      </c>
      <c r="C16" s="110" t="s">
        <v>393</v>
      </c>
      <c r="D16" s="737">
        <v>0</v>
      </c>
      <c r="E16" s="737">
        <v>0</v>
      </c>
      <c r="F16" s="419"/>
      <c r="G16" s="412"/>
      <c r="H16" s="290"/>
    </row>
    <row r="17" spans="1:9" x14ac:dyDescent="0.25">
      <c r="A17" s="106"/>
      <c r="B17" s="107" t="s">
        <v>372</v>
      </c>
      <c r="C17" s="110" t="s">
        <v>802</v>
      </c>
      <c r="D17" s="737">
        <v>0</v>
      </c>
      <c r="E17" s="737">
        <v>0</v>
      </c>
      <c r="F17" s="419"/>
      <c r="G17" s="412"/>
      <c r="H17" s="722"/>
      <c r="I17" s="111"/>
    </row>
    <row r="18" spans="1:9" x14ac:dyDescent="0.25">
      <c r="A18" s="106"/>
      <c r="B18" s="107" t="s">
        <v>373</v>
      </c>
      <c r="C18" s="110" t="s">
        <v>803</v>
      </c>
      <c r="D18" s="737">
        <v>0</v>
      </c>
      <c r="E18" s="737">
        <v>0</v>
      </c>
      <c r="F18" s="419"/>
      <c r="G18" s="412"/>
      <c r="H18" s="722"/>
      <c r="I18" s="111"/>
    </row>
    <row r="19" spans="1:9" ht="14.25" customHeight="1" x14ac:dyDescent="0.25">
      <c r="A19" s="106">
        <v>5</v>
      </c>
      <c r="B19" s="107"/>
      <c r="C19" s="112" t="s">
        <v>394</v>
      </c>
      <c r="D19" s="737">
        <v>0</v>
      </c>
      <c r="E19" s="737">
        <v>0</v>
      </c>
      <c r="F19" s="419" t="s">
        <v>395</v>
      </c>
      <c r="G19" s="412" t="s">
        <v>396</v>
      </c>
      <c r="H19" s="722"/>
      <c r="I19" s="111"/>
    </row>
    <row r="20" spans="1:9" x14ac:dyDescent="0.25">
      <c r="A20" s="106">
        <v>6</v>
      </c>
      <c r="B20" s="107"/>
      <c r="C20" s="112" t="s">
        <v>397</v>
      </c>
      <c r="D20" s="737">
        <v>0</v>
      </c>
      <c r="E20" s="737">
        <v>0</v>
      </c>
      <c r="F20" s="419" t="s">
        <v>398</v>
      </c>
      <c r="G20" s="412" t="s">
        <v>398</v>
      </c>
      <c r="H20" s="722"/>
      <c r="I20" s="111"/>
    </row>
    <row r="21" spans="1:9" x14ac:dyDescent="0.25">
      <c r="A21" s="106">
        <v>7</v>
      </c>
      <c r="B21" s="107"/>
      <c r="C21" s="105" t="s">
        <v>399</v>
      </c>
      <c r="D21" s="737">
        <v>0</v>
      </c>
      <c r="E21" s="737">
        <v>0</v>
      </c>
      <c r="F21" s="419" t="s">
        <v>400</v>
      </c>
      <c r="G21" s="412" t="s">
        <v>400</v>
      </c>
      <c r="H21" s="722"/>
    </row>
    <row r="22" spans="1:9" ht="15.75" thickBot="1" x14ac:dyDescent="0.3">
      <c r="A22" s="106">
        <v>8</v>
      </c>
      <c r="B22" s="107"/>
      <c r="C22" s="105" t="s">
        <v>401</v>
      </c>
      <c r="D22" s="737">
        <v>0</v>
      </c>
      <c r="E22" s="737">
        <v>0</v>
      </c>
      <c r="F22" s="419" t="s">
        <v>402</v>
      </c>
      <c r="G22" s="412" t="s">
        <v>403</v>
      </c>
      <c r="H22" s="290"/>
    </row>
    <row r="23" spans="1:9" ht="15.75" thickBot="1" x14ac:dyDescent="0.3">
      <c r="A23" s="106"/>
      <c r="B23" s="107"/>
      <c r="C23" s="113" t="s">
        <v>404</v>
      </c>
      <c r="D23" s="735">
        <f>D9+D10+D11+D15+D19+D20+D21+D22</f>
        <v>0</v>
      </c>
      <c r="E23" s="735">
        <f>E9+E10+E11+E15+E19+E20+E21+E22</f>
        <v>0</v>
      </c>
      <c r="F23" s="416"/>
      <c r="G23" s="414"/>
      <c r="H23" s="290" t="s">
        <v>983</v>
      </c>
    </row>
    <row r="24" spans="1:9" x14ac:dyDescent="0.25">
      <c r="A24" s="106"/>
      <c r="B24" s="107"/>
      <c r="C24" s="105"/>
      <c r="D24" s="733"/>
      <c r="E24" s="733"/>
      <c r="F24" s="413"/>
      <c r="G24" s="412"/>
      <c r="H24" s="290"/>
    </row>
    <row r="25" spans="1:9" x14ac:dyDescent="0.25">
      <c r="A25" s="106"/>
      <c r="B25" s="107"/>
      <c r="C25" s="108" t="s">
        <v>405</v>
      </c>
      <c r="D25" s="733"/>
      <c r="E25" s="733"/>
      <c r="F25" s="413"/>
      <c r="G25" s="412"/>
      <c r="H25" s="290"/>
    </row>
    <row r="26" spans="1:9" x14ac:dyDescent="0.25">
      <c r="A26" s="106">
        <v>9</v>
      </c>
      <c r="B26" s="107"/>
      <c r="C26" s="114" t="s">
        <v>406</v>
      </c>
      <c r="D26" s="732">
        <v>0</v>
      </c>
      <c r="E26" s="732">
        <v>0</v>
      </c>
      <c r="F26" s="413" t="s">
        <v>407</v>
      </c>
      <c r="G26" s="412" t="s">
        <v>407</v>
      </c>
      <c r="H26" s="290"/>
    </row>
    <row r="27" spans="1:9" x14ac:dyDescent="0.25">
      <c r="A27" s="106">
        <v>10</v>
      </c>
      <c r="B27" s="107"/>
      <c r="C27" s="105" t="s">
        <v>408</v>
      </c>
      <c r="D27" s="732">
        <v>0</v>
      </c>
      <c r="E27" s="732">
        <v>0</v>
      </c>
      <c r="F27" s="413" t="s">
        <v>409</v>
      </c>
      <c r="G27" s="412" t="s">
        <v>409</v>
      </c>
      <c r="H27" s="290"/>
    </row>
    <row r="28" spans="1:9" x14ac:dyDescent="0.25">
      <c r="A28" s="106">
        <v>11</v>
      </c>
      <c r="B28" s="107"/>
      <c r="C28" s="105" t="s">
        <v>982</v>
      </c>
      <c r="D28" s="732">
        <v>0</v>
      </c>
      <c r="E28" s="732">
        <v>0</v>
      </c>
      <c r="F28" s="413" t="s">
        <v>410</v>
      </c>
      <c r="G28" s="412" t="s">
        <v>410</v>
      </c>
      <c r="H28" s="290"/>
    </row>
    <row r="29" spans="1:9" x14ac:dyDescent="0.25">
      <c r="A29" s="106">
        <v>12</v>
      </c>
      <c r="B29" s="107"/>
      <c r="C29" s="105" t="s">
        <v>411</v>
      </c>
      <c r="D29" s="733">
        <f>D30+D31+D32</f>
        <v>0</v>
      </c>
      <c r="E29" s="733">
        <f>E30+E31+E32</f>
        <v>0</v>
      </c>
      <c r="F29" s="413"/>
      <c r="G29" s="412"/>
      <c r="H29" s="290" t="s">
        <v>981</v>
      </c>
    </row>
    <row r="30" spans="1:9" x14ac:dyDescent="0.25">
      <c r="A30" s="106"/>
      <c r="B30" s="107" t="s">
        <v>371</v>
      </c>
      <c r="C30" s="110" t="s">
        <v>412</v>
      </c>
      <c r="D30" s="732">
        <v>0</v>
      </c>
      <c r="E30" s="732">
        <v>0</v>
      </c>
      <c r="F30" s="413"/>
      <c r="G30" s="412"/>
      <c r="H30" s="290"/>
    </row>
    <row r="31" spans="1:9" x14ac:dyDescent="0.25">
      <c r="A31" s="106"/>
      <c r="B31" s="107" t="s">
        <v>372</v>
      </c>
      <c r="C31" s="63" t="s">
        <v>413</v>
      </c>
      <c r="D31" s="737">
        <v>0</v>
      </c>
      <c r="E31" s="737">
        <v>0</v>
      </c>
      <c r="F31" s="419"/>
      <c r="G31" s="412"/>
      <c r="H31" s="290"/>
    </row>
    <row r="32" spans="1:9" x14ac:dyDescent="0.25">
      <c r="A32" s="106"/>
      <c r="B32" s="107" t="s">
        <v>373</v>
      </c>
      <c r="C32" s="110" t="s">
        <v>414</v>
      </c>
      <c r="D32" s="732">
        <v>0</v>
      </c>
      <c r="E32" s="732">
        <v>0</v>
      </c>
      <c r="F32" s="413"/>
      <c r="G32" s="412"/>
      <c r="H32" s="290"/>
    </row>
    <row r="33" spans="1:8" x14ac:dyDescent="0.25">
      <c r="A33" s="106">
        <v>13</v>
      </c>
      <c r="B33" s="107"/>
      <c r="C33" s="105" t="s">
        <v>415</v>
      </c>
      <c r="D33" s="732">
        <v>0</v>
      </c>
      <c r="E33" s="732">
        <v>0</v>
      </c>
      <c r="F33" s="413" t="s">
        <v>416</v>
      </c>
      <c r="G33" s="412" t="s">
        <v>416</v>
      </c>
      <c r="H33" s="290"/>
    </row>
    <row r="34" spans="1:8" x14ac:dyDescent="0.25">
      <c r="A34" s="106">
        <v>14</v>
      </c>
      <c r="B34" s="107"/>
      <c r="C34" s="105" t="s">
        <v>417</v>
      </c>
      <c r="D34" s="733">
        <f>D35+D36+D37+D38</f>
        <v>0</v>
      </c>
      <c r="E34" s="733">
        <f>E35+E36+E37+E38</f>
        <v>0</v>
      </c>
      <c r="F34" s="413" t="s">
        <v>418</v>
      </c>
      <c r="G34" s="412" t="s">
        <v>418</v>
      </c>
      <c r="H34" s="290" t="s">
        <v>980</v>
      </c>
    </row>
    <row r="35" spans="1:8" x14ac:dyDescent="0.25">
      <c r="A35" s="106" t="s">
        <v>419</v>
      </c>
      <c r="B35" s="107" t="s">
        <v>371</v>
      </c>
      <c r="C35" s="110" t="s">
        <v>420</v>
      </c>
      <c r="D35" s="732">
        <v>0</v>
      </c>
      <c r="E35" s="732">
        <v>0</v>
      </c>
      <c r="F35" s="413" t="s">
        <v>421</v>
      </c>
      <c r="G35" s="424" t="s">
        <v>421</v>
      </c>
      <c r="H35" s="722"/>
    </row>
    <row r="36" spans="1:8" x14ac:dyDescent="0.25">
      <c r="A36" s="106"/>
      <c r="B36" s="107" t="s">
        <v>372</v>
      </c>
      <c r="C36" s="110" t="s">
        <v>422</v>
      </c>
      <c r="D36" s="732">
        <v>0</v>
      </c>
      <c r="E36" s="732">
        <v>0</v>
      </c>
      <c r="F36" s="413" t="s">
        <v>423</v>
      </c>
      <c r="G36" s="424" t="s">
        <v>423</v>
      </c>
      <c r="H36" s="722"/>
    </row>
    <row r="37" spans="1:8" x14ac:dyDescent="0.25">
      <c r="A37" s="106"/>
      <c r="B37" s="107" t="s">
        <v>373</v>
      </c>
      <c r="C37" s="110" t="s">
        <v>424</v>
      </c>
      <c r="D37" s="732">
        <v>0</v>
      </c>
      <c r="E37" s="732">
        <v>0</v>
      </c>
      <c r="F37" s="413" t="s">
        <v>425</v>
      </c>
      <c r="G37" s="424" t="s">
        <v>425</v>
      </c>
      <c r="H37" s="722"/>
    </row>
    <row r="38" spans="1:8" x14ac:dyDescent="0.25">
      <c r="A38" s="106"/>
      <c r="B38" s="107" t="s">
        <v>374</v>
      </c>
      <c r="C38" s="110" t="s">
        <v>426</v>
      </c>
      <c r="D38" s="732">
        <v>0</v>
      </c>
      <c r="E38" s="732">
        <v>0</v>
      </c>
      <c r="F38" s="413" t="s">
        <v>427</v>
      </c>
      <c r="G38" s="424" t="s">
        <v>427</v>
      </c>
      <c r="H38" s="722"/>
    </row>
    <row r="39" spans="1:8" x14ac:dyDescent="0.25">
      <c r="A39" s="106">
        <v>15</v>
      </c>
      <c r="B39" s="107"/>
      <c r="C39" s="114" t="s">
        <v>428</v>
      </c>
      <c r="D39" s="732">
        <v>0</v>
      </c>
      <c r="E39" s="732">
        <v>0</v>
      </c>
      <c r="F39" s="413" t="s">
        <v>429</v>
      </c>
      <c r="G39" s="412" t="s">
        <v>429</v>
      </c>
      <c r="H39" s="722"/>
    </row>
    <row r="40" spans="1:8" x14ac:dyDescent="0.25">
      <c r="A40" s="106">
        <v>16</v>
      </c>
      <c r="B40" s="107"/>
      <c r="C40" s="114" t="s">
        <v>430</v>
      </c>
      <c r="D40" s="732">
        <v>0</v>
      </c>
      <c r="E40" s="732">
        <v>0</v>
      </c>
      <c r="F40" s="413" t="s">
        <v>431</v>
      </c>
      <c r="G40" s="412" t="s">
        <v>431</v>
      </c>
      <c r="H40" s="722"/>
    </row>
    <row r="41" spans="1:8" x14ac:dyDescent="0.25">
      <c r="A41" s="106">
        <v>17</v>
      </c>
      <c r="B41" s="107"/>
      <c r="C41" s="114" t="s">
        <v>432</v>
      </c>
      <c r="D41" s="732">
        <v>0</v>
      </c>
      <c r="E41" s="732">
        <v>0</v>
      </c>
      <c r="F41" s="413" t="s">
        <v>433</v>
      </c>
      <c r="G41" s="412" t="s">
        <v>433</v>
      </c>
      <c r="H41" s="290"/>
    </row>
    <row r="42" spans="1:8" ht="15.75" thickBot="1" x14ac:dyDescent="0.3">
      <c r="A42" s="106">
        <v>18</v>
      </c>
      <c r="B42" s="107"/>
      <c r="C42" s="114" t="s">
        <v>434</v>
      </c>
      <c r="D42" s="732">
        <v>0</v>
      </c>
      <c r="E42" s="732">
        <v>0</v>
      </c>
      <c r="F42" s="413" t="s">
        <v>435</v>
      </c>
      <c r="G42" s="412" t="s">
        <v>435</v>
      </c>
      <c r="H42" s="290"/>
    </row>
    <row r="43" spans="1:8" ht="15.75" thickBot="1" x14ac:dyDescent="0.3">
      <c r="A43" s="106"/>
      <c r="B43" s="107"/>
      <c r="C43" s="113" t="s">
        <v>436</v>
      </c>
      <c r="D43" s="735">
        <f>D26+D27+D28+D29+D33+D34+D39+D40+D41+D42</f>
        <v>0</v>
      </c>
      <c r="E43" s="735">
        <f>E26+E27+E28+E29+E33+E34+E39+E40+E41+E42</f>
        <v>0</v>
      </c>
      <c r="F43" s="416"/>
      <c r="G43" s="414"/>
      <c r="H43" s="290" t="s">
        <v>979</v>
      </c>
    </row>
    <row r="44" spans="1:8" ht="15.75" thickBot="1" x14ac:dyDescent="0.3">
      <c r="A44" s="106"/>
      <c r="B44" s="107"/>
      <c r="C44" s="115" t="s">
        <v>437</v>
      </c>
      <c r="D44" s="735">
        <f>D23-D43</f>
        <v>0</v>
      </c>
      <c r="E44" s="735">
        <f>E23-E43</f>
        <v>0</v>
      </c>
      <c r="F44" s="416">
        <f>+F23-F43</f>
        <v>0</v>
      </c>
      <c r="G44" s="414">
        <f>+G23-G43</f>
        <v>0</v>
      </c>
      <c r="H44" s="290" t="s">
        <v>978</v>
      </c>
    </row>
    <row r="45" spans="1:8" x14ac:dyDescent="0.25">
      <c r="A45" s="106"/>
      <c r="B45" s="107"/>
      <c r="C45" s="115"/>
      <c r="D45" s="733"/>
      <c r="E45" s="733"/>
      <c r="F45" s="413"/>
      <c r="G45" s="412"/>
      <c r="H45" s="290"/>
    </row>
    <row r="46" spans="1:8" x14ac:dyDescent="0.25">
      <c r="A46" s="106"/>
      <c r="B46" s="107"/>
      <c r="C46" s="108" t="s">
        <v>438</v>
      </c>
      <c r="D46" s="733"/>
      <c r="E46" s="733"/>
      <c r="F46" s="413"/>
      <c r="G46" s="412"/>
      <c r="H46" s="290"/>
    </row>
    <row r="47" spans="1:8" x14ac:dyDescent="0.25">
      <c r="A47" s="106"/>
      <c r="B47" s="107"/>
      <c r="C47" s="116" t="s">
        <v>439</v>
      </c>
      <c r="D47" s="733"/>
      <c r="E47" s="733"/>
      <c r="F47" s="413" t="s">
        <v>419</v>
      </c>
      <c r="G47" s="412"/>
      <c r="H47" s="290"/>
    </row>
    <row r="48" spans="1:8" x14ac:dyDescent="0.25">
      <c r="A48" s="106">
        <v>19</v>
      </c>
      <c r="B48" s="107"/>
      <c r="C48" s="105" t="s">
        <v>440</v>
      </c>
      <c r="D48" s="733">
        <f>D49+D50+D51</f>
        <v>0</v>
      </c>
      <c r="E48" s="733">
        <f>E49+E50+E51</f>
        <v>0</v>
      </c>
      <c r="F48" s="413" t="s">
        <v>441</v>
      </c>
      <c r="G48" s="412" t="s">
        <v>441</v>
      </c>
      <c r="H48" s="290" t="s">
        <v>977</v>
      </c>
    </row>
    <row r="49" spans="1:8" x14ac:dyDescent="0.25">
      <c r="A49" s="106"/>
      <c r="B49" s="107" t="s">
        <v>371</v>
      </c>
      <c r="C49" s="110" t="s">
        <v>442</v>
      </c>
      <c r="D49" s="732">
        <v>0</v>
      </c>
      <c r="E49" s="732">
        <v>0</v>
      </c>
      <c r="F49" s="413"/>
      <c r="G49" s="412"/>
      <c r="H49" s="290"/>
    </row>
    <row r="50" spans="1:8" x14ac:dyDescent="0.25">
      <c r="A50" s="106"/>
      <c r="B50" s="107" t="s">
        <v>372</v>
      </c>
      <c r="C50" s="110" t="s">
        <v>443</v>
      </c>
      <c r="D50" s="732">
        <v>0</v>
      </c>
      <c r="E50" s="732">
        <v>0</v>
      </c>
      <c r="F50" s="413"/>
      <c r="G50" s="412"/>
      <c r="H50" s="290"/>
    </row>
    <row r="51" spans="1:8" x14ac:dyDescent="0.25">
      <c r="A51" s="106"/>
      <c r="B51" s="107" t="s">
        <v>373</v>
      </c>
      <c r="C51" s="110" t="s">
        <v>444</v>
      </c>
      <c r="D51" s="732">
        <v>0</v>
      </c>
      <c r="E51" s="732">
        <v>0</v>
      </c>
      <c r="F51" s="413"/>
      <c r="G51" s="412"/>
      <c r="H51" s="290"/>
    </row>
    <row r="52" spans="1:8" x14ac:dyDescent="0.25">
      <c r="A52" s="106">
        <v>20</v>
      </c>
      <c r="B52" s="107"/>
      <c r="C52" s="105" t="s">
        <v>445</v>
      </c>
      <c r="D52" s="732">
        <v>0</v>
      </c>
      <c r="E52" s="732">
        <v>0</v>
      </c>
      <c r="F52" s="413" t="s">
        <v>446</v>
      </c>
      <c r="G52" s="412" t="s">
        <v>446</v>
      </c>
      <c r="H52" s="290"/>
    </row>
    <row r="53" spans="1:8" x14ac:dyDescent="0.25">
      <c r="A53" s="106"/>
      <c r="B53" s="107"/>
      <c r="C53" s="113" t="s">
        <v>447</v>
      </c>
      <c r="D53" s="739">
        <f>D48+D52</f>
        <v>0</v>
      </c>
      <c r="E53" s="739">
        <f>E48+E52</f>
        <v>0</v>
      </c>
      <c r="F53" s="423"/>
      <c r="G53" s="422"/>
      <c r="H53" s="290" t="s">
        <v>976</v>
      </c>
    </row>
    <row r="54" spans="1:8" x14ac:dyDescent="0.25">
      <c r="A54" s="106"/>
      <c r="B54" s="107"/>
      <c r="C54" s="116" t="s">
        <v>448</v>
      </c>
      <c r="D54" s="733"/>
      <c r="E54" s="733"/>
      <c r="F54" s="413"/>
      <c r="G54" s="412"/>
      <c r="H54" s="290"/>
    </row>
    <row r="55" spans="1:8" x14ac:dyDescent="0.25">
      <c r="A55" s="106">
        <v>21</v>
      </c>
      <c r="B55" s="107"/>
      <c r="C55" s="105" t="s">
        <v>449</v>
      </c>
      <c r="D55" s="733">
        <f>D56+D57</f>
        <v>0</v>
      </c>
      <c r="E55" s="733">
        <f>E56+E57</f>
        <v>0</v>
      </c>
      <c r="F55" s="413" t="s">
        <v>450</v>
      </c>
      <c r="G55" s="412" t="s">
        <v>450</v>
      </c>
      <c r="H55" s="290" t="s">
        <v>975</v>
      </c>
    </row>
    <row r="56" spans="1:8" x14ac:dyDescent="0.25">
      <c r="A56" s="106"/>
      <c r="B56" s="107" t="s">
        <v>371</v>
      </c>
      <c r="C56" s="110" t="s">
        <v>451</v>
      </c>
      <c r="D56" s="732">
        <v>0</v>
      </c>
      <c r="E56" s="732">
        <v>0</v>
      </c>
      <c r="F56" s="413"/>
      <c r="G56" s="412"/>
      <c r="H56" s="290"/>
    </row>
    <row r="57" spans="1:8" x14ac:dyDescent="0.25">
      <c r="A57" s="106"/>
      <c r="B57" s="107" t="s">
        <v>372</v>
      </c>
      <c r="C57" s="110" t="s">
        <v>452</v>
      </c>
      <c r="D57" s="732">
        <v>0</v>
      </c>
      <c r="E57" s="732">
        <v>0</v>
      </c>
      <c r="F57" s="413"/>
      <c r="G57" s="412"/>
      <c r="H57" s="290"/>
    </row>
    <row r="58" spans="1:8" x14ac:dyDescent="0.25">
      <c r="A58" s="106"/>
      <c r="B58" s="107"/>
      <c r="C58" s="113" t="s">
        <v>453</v>
      </c>
      <c r="D58" s="739">
        <f>D55</f>
        <v>0</v>
      </c>
      <c r="E58" s="739">
        <f>E55</f>
        <v>0</v>
      </c>
      <c r="F58" s="423"/>
      <c r="G58" s="422"/>
      <c r="H58" s="290" t="s">
        <v>974</v>
      </c>
    </row>
    <row r="59" spans="1:8" ht="15.75" thickBot="1" x14ac:dyDescent="0.3">
      <c r="A59" s="106"/>
      <c r="B59" s="107"/>
      <c r="C59" s="113"/>
      <c r="D59" s="733"/>
      <c r="E59" s="733"/>
      <c r="F59" s="413"/>
      <c r="G59" s="412"/>
      <c r="H59" s="290"/>
    </row>
    <row r="60" spans="1:8" ht="15.75" thickBot="1" x14ac:dyDescent="0.3">
      <c r="A60" s="106"/>
      <c r="B60" s="107"/>
      <c r="C60" s="113" t="s">
        <v>454</v>
      </c>
      <c r="D60" s="735">
        <f>D53-D58</f>
        <v>0</v>
      </c>
      <c r="E60" s="735">
        <f>E53-E58</f>
        <v>0</v>
      </c>
      <c r="F60" s="416">
        <f>+F58-F53</f>
        <v>0</v>
      </c>
      <c r="G60" s="414">
        <f>+G58-G53</f>
        <v>0</v>
      </c>
      <c r="H60" s="290" t="s">
        <v>973</v>
      </c>
    </row>
    <row r="61" spans="1:8" x14ac:dyDescent="0.25">
      <c r="A61" s="106"/>
      <c r="B61" s="107"/>
      <c r="C61" s="113"/>
      <c r="D61" s="733"/>
      <c r="E61" s="733"/>
      <c r="F61" s="413"/>
      <c r="G61" s="412"/>
      <c r="H61" s="290"/>
    </row>
    <row r="62" spans="1:8" x14ac:dyDescent="0.25">
      <c r="A62" s="106"/>
      <c r="B62" s="107"/>
      <c r="C62" s="117" t="s">
        <v>455</v>
      </c>
      <c r="D62" s="738"/>
      <c r="E62" s="738"/>
      <c r="F62" s="421"/>
      <c r="G62" s="420"/>
      <c r="H62" s="290"/>
    </row>
    <row r="63" spans="1:8" x14ac:dyDescent="0.25">
      <c r="A63" s="106">
        <v>22</v>
      </c>
      <c r="B63" s="107"/>
      <c r="C63" s="118" t="s">
        <v>456</v>
      </c>
      <c r="D63" s="732">
        <v>0</v>
      </c>
      <c r="E63" s="732">
        <v>0</v>
      </c>
      <c r="F63" s="413" t="s">
        <v>457</v>
      </c>
      <c r="G63" s="420" t="s">
        <v>457</v>
      </c>
      <c r="H63" s="722"/>
    </row>
    <row r="64" spans="1:8" ht="15.75" thickBot="1" x14ac:dyDescent="0.3">
      <c r="A64" s="106">
        <v>23</v>
      </c>
      <c r="B64" s="107"/>
      <c r="C64" s="118" t="s">
        <v>458</v>
      </c>
      <c r="D64" s="732">
        <v>0</v>
      </c>
      <c r="E64" s="732">
        <v>0</v>
      </c>
      <c r="F64" s="413" t="s">
        <v>459</v>
      </c>
      <c r="G64" s="420" t="s">
        <v>459</v>
      </c>
      <c r="H64" s="722"/>
    </row>
    <row r="65" spans="1:8" ht="15.75" thickBot="1" x14ac:dyDescent="0.3">
      <c r="A65" s="106"/>
      <c r="B65" s="107"/>
      <c r="C65" s="113" t="s">
        <v>460</v>
      </c>
      <c r="D65" s="735">
        <f>D63-D64</f>
        <v>0</v>
      </c>
      <c r="E65" s="735">
        <f>E63-E64</f>
        <v>0</v>
      </c>
      <c r="F65" s="416"/>
      <c r="G65" s="414"/>
      <c r="H65" s="290" t="s">
        <v>1080</v>
      </c>
    </row>
    <row r="66" spans="1:8" x14ac:dyDescent="0.25">
      <c r="A66" s="106"/>
      <c r="B66" s="107"/>
      <c r="C66" s="108" t="s">
        <v>461</v>
      </c>
      <c r="D66" s="733"/>
      <c r="E66" s="733"/>
      <c r="F66" s="413"/>
      <c r="G66" s="412"/>
      <c r="H66" s="290"/>
    </row>
    <row r="67" spans="1:8" x14ac:dyDescent="0.25">
      <c r="A67" s="106">
        <v>24</v>
      </c>
      <c r="B67" s="107"/>
      <c r="C67" s="118" t="s">
        <v>462</v>
      </c>
      <c r="D67" s="733">
        <f>D68+D69+D70+D71+D72</f>
        <v>0</v>
      </c>
      <c r="E67" s="733">
        <f>E68+E69+E70+E71+E72</f>
        <v>0</v>
      </c>
      <c r="F67" s="413" t="s">
        <v>463</v>
      </c>
      <c r="G67" s="412" t="s">
        <v>463</v>
      </c>
      <c r="H67" s="290" t="s">
        <v>972</v>
      </c>
    </row>
    <row r="68" spans="1:8" x14ac:dyDescent="0.25">
      <c r="A68" s="106"/>
      <c r="B68" s="107" t="s">
        <v>371</v>
      </c>
      <c r="C68" s="110" t="s">
        <v>486</v>
      </c>
      <c r="D68" s="737">
        <v>0</v>
      </c>
      <c r="E68" s="737">
        <v>0</v>
      </c>
      <c r="F68" s="419"/>
      <c r="G68" s="412"/>
      <c r="H68" s="722"/>
    </row>
    <row r="69" spans="1:8" x14ac:dyDescent="0.25">
      <c r="A69" s="106"/>
      <c r="B69" s="107" t="s">
        <v>372</v>
      </c>
      <c r="C69" s="119" t="s">
        <v>464</v>
      </c>
      <c r="D69" s="732">
        <v>0</v>
      </c>
      <c r="E69" s="732">
        <v>0</v>
      </c>
      <c r="F69" s="413"/>
      <c r="G69" s="412"/>
      <c r="H69" s="290"/>
    </row>
    <row r="70" spans="1:8" x14ac:dyDescent="0.25">
      <c r="A70" s="106" t="s">
        <v>419</v>
      </c>
      <c r="B70" s="107" t="s">
        <v>373</v>
      </c>
      <c r="C70" s="119" t="s">
        <v>465</v>
      </c>
      <c r="D70" s="732">
        <v>0</v>
      </c>
      <c r="E70" s="732">
        <v>0</v>
      </c>
      <c r="F70" s="413"/>
      <c r="G70" s="412" t="s">
        <v>466</v>
      </c>
      <c r="H70" s="290"/>
    </row>
    <row r="71" spans="1:8" x14ac:dyDescent="0.25">
      <c r="A71" s="106" t="s">
        <v>419</v>
      </c>
      <c r="B71" s="107" t="s">
        <v>374</v>
      </c>
      <c r="C71" s="110" t="s">
        <v>467</v>
      </c>
      <c r="D71" s="732">
        <v>0</v>
      </c>
      <c r="E71" s="732">
        <v>0</v>
      </c>
      <c r="F71" s="413"/>
      <c r="G71" s="412" t="s">
        <v>388</v>
      </c>
      <c r="H71" s="290"/>
    </row>
    <row r="72" spans="1:8" x14ac:dyDescent="0.25">
      <c r="A72" s="106"/>
      <c r="B72" s="107" t="s">
        <v>468</v>
      </c>
      <c r="C72" s="110" t="s">
        <v>469</v>
      </c>
      <c r="D72" s="732">
        <v>0</v>
      </c>
      <c r="E72" s="732">
        <v>0</v>
      </c>
      <c r="F72" s="413"/>
      <c r="G72" s="412"/>
      <c r="H72" s="290"/>
    </row>
    <row r="73" spans="1:8" x14ac:dyDescent="0.25">
      <c r="A73" s="106"/>
      <c r="B73" s="107"/>
      <c r="C73" s="113" t="s">
        <v>470</v>
      </c>
      <c r="D73" s="736">
        <f>D67</f>
        <v>0</v>
      </c>
      <c r="E73" s="736">
        <f>E67</f>
        <v>0</v>
      </c>
      <c r="F73" s="418"/>
      <c r="G73" s="417"/>
      <c r="H73" s="290" t="s">
        <v>971</v>
      </c>
    </row>
    <row r="74" spans="1:8" x14ac:dyDescent="0.25">
      <c r="A74" s="106">
        <v>25</v>
      </c>
      <c r="B74" s="107"/>
      <c r="C74" s="118" t="s">
        <v>471</v>
      </c>
      <c r="D74" s="733">
        <f>D75+D76+D77+D78</f>
        <v>0</v>
      </c>
      <c r="E74" s="733">
        <f>E75+E76+E77+E78</f>
        <v>0</v>
      </c>
      <c r="F74" s="413" t="s">
        <v>472</v>
      </c>
      <c r="G74" s="412" t="s">
        <v>472</v>
      </c>
      <c r="H74" s="290" t="s">
        <v>970</v>
      </c>
    </row>
    <row r="75" spans="1:8" x14ac:dyDescent="0.25">
      <c r="A75" s="106"/>
      <c r="B75" s="107" t="s">
        <v>371</v>
      </c>
      <c r="C75" s="119" t="s">
        <v>473</v>
      </c>
      <c r="D75" s="732">
        <v>0</v>
      </c>
      <c r="E75" s="732">
        <v>0</v>
      </c>
      <c r="F75" s="413"/>
      <c r="G75" s="412"/>
      <c r="H75" s="290"/>
    </row>
    <row r="76" spans="1:8" x14ac:dyDescent="0.25">
      <c r="A76" s="106" t="s">
        <v>419</v>
      </c>
      <c r="B76" s="107" t="s">
        <v>372</v>
      </c>
      <c r="C76" s="119" t="s">
        <v>474</v>
      </c>
      <c r="D76" s="732">
        <v>0</v>
      </c>
      <c r="E76" s="732">
        <v>0</v>
      </c>
      <c r="F76" s="413"/>
      <c r="G76" s="412" t="s">
        <v>475</v>
      </c>
      <c r="H76" s="290"/>
    </row>
    <row r="77" spans="1:8" x14ac:dyDescent="0.25">
      <c r="A77" s="106" t="s">
        <v>419</v>
      </c>
      <c r="B77" s="107" t="s">
        <v>373</v>
      </c>
      <c r="C77" s="110" t="s">
        <v>476</v>
      </c>
      <c r="D77" s="732">
        <v>0</v>
      </c>
      <c r="E77" s="732">
        <v>0</v>
      </c>
      <c r="F77" s="413"/>
      <c r="G77" s="412" t="s">
        <v>477</v>
      </c>
      <c r="H77" s="290"/>
    </row>
    <row r="78" spans="1:8" x14ac:dyDescent="0.25">
      <c r="A78" s="106" t="s">
        <v>419</v>
      </c>
      <c r="B78" s="107" t="s">
        <v>374</v>
      </c>
      <c r="C78" s="110" t="s">
        <v>478</v>
      </c>
      <c r="D78" s="732">
        <v>0</v>
      </c>
      <c r="E78" s="732">
        <v>0</v>
      </c>
      <c r="F78" s="413"/>
      <c r="G78" s="412" t="s">
        <v>479</v>
      </c>
      <c r="H78" s="290"/>
    </row>
    <row r="79" spans="1:8" x14ac:dyDescent="0.25">
      <c r="A79" s="106"/>
      <c r="B79" s="107"/>
      <c r="C79" s="113" t="s">
        <v>480</v>
      </c>
      <c r="D79" s="736">
        <f>D74</f>
        <v>0</v>
      </c>
      <c r="E79" s="736">
        <f>E74</f>
        <v>0</v>
      </c>
      <c r="F79" s="418"/>
      <c r="G79" s="417"/>
      <c r="H79" s="290" t="s">
        <v>969</v>
      </c>
    </row>
    <row r="80" spans="1:8" ht="15.75" thickBot="1" x14ac:dyDescent="0.3">
      <c r="A80" s="106"/>
      <c r="B80" s="107"/>
      <c r="C80" s="113"/>
      <c r="D80" s="733"/>
      <c r="E80" s="733"/>
      <c r="F80" s="413"/>
      <c r="G80" s="412"/>
      <c r="H80" s="290"/>
    </row>
    <row r="81" spans="1:8" ht="15.75" thickBot="1" x14ac:dyDescent="0.3">
      <c r="A81" s="106"/>
      <c r="B81" s="107"/>
      <c r="C81" s="113" t="s">
        <v>481</v>
      </c>
      <c r="D81" s="735">
        <f>D73-D79</f>
        <v>0</v>
      </c>
      <c r="E81" s="735">
        <f>E73-E79</f>
        <v>0</v>
      </c>
      <c r="F81" s="416">
        <f>+F79-F73</f>
        <v>0</v>
      </c>
      <c r="G81" s="414">
        <f>+G79-G73</f>
        <v>0</v>
      </c>
      <c r="H81" s="290" t="s">
        <v>968</v>
      </c>
    </row>
    <row r="82" spans="1:8" ht="15.75" thickBot="1" x14ac:dyDescent="0.3">
      <c r="A82" s="106"/>
      <c r="B82" s="107"/>
      <c r="C82" s="113" t="s">
        <v>482</v>
      </c>
      <c r="D82" s="734">
        <f>D44+D60+D65+D81</f>
        <v>0</v>
      </c>
      <c r="E82" s="734">
        <f>E44+E60+E65+E81</f>
        <v>0</v>
      </c>
      <c r="F82" s="415">
        <f>+F44+F60+F65+F81</f>
        <v>0</v>
      </c>
      <c r="G82" s="414">
        <f>+G44+G60+G65+G81</f>
        <v>0</v>
      </c>
      <c r="H82" s="290" t="s">
        <v>967</v>
      </c>
    </row>
    <row r="83" spans="1:8" x14ac:dyDescent="0.25">
      <c r="A83" s="106"/>
      <c r="B83" s="107"/>
      <c r="C83" s="113"/>
      <c r="D83" s="733"/>
      <c r="E83" s="733"/>
      <c r="F83" s="413"/>
      <c r="G83" s="412"/>
      <c r="H83" s="290"/>
    </row>
    <row r="84" spans="1:8" ht="18.75" customHeight="1" thickBot="1" x14ac:dyDescent="0.3">
      <c r="A84" s="106">
        <v>26</v>
      </c>
      <c r="B84" s="107"/>
      <c r="C84" s="120" t="s">
        <v>23</v>
      </c>
      <c r="D84" s="732">
        <v>0</v>
      </c>
      <c r="E84" s="732">
        <v>0</v>
      </c>
      <c r="F84" s="413" t="s">
        <v>804</v>
      </c>
      <c r="G84" s="412" t="s">
        <v>804</v>
      </c>
      <c r="H84" s="722" t="s">
        <v>484</v>
      </c>
    </row>
    <row r="85" spans="1:8" ht="15.75" thickBot="1" x14ac:dyDescent="0.3">
      <c r="A85" s="100">
        <v>27</v>
      </c>
      <c r="B85" s="121"/>
      <c r="C85" s="122" t="s">
        <v>483</v>
      </c>
      <c r="D85" s="731">
        <f>D82-D84</f>
        <v>0</v>
      </c>
      <c r="E85" s="731">
        <f>E82-E84</f>
        <v>0</v>
      </c>
      <c r="F85" s="411" t="s">
        <v>805</v>
      </c>
      <c r="G85" s="410" t="s">
        <v>805</v>
      </c>
      <c r="H85" s="290" t="s">
        <v>966</v>
      </c>
    </row>
    <row r="86" spans="1:8" ht="15.75" thickTop="1" x14ac:dyDescent="0.25">
      <c r="C86" s="123"/>
      <c r="D86" s="123"/>
      <c r="E86" s="123"/>
    </row>
    <row r="87" spans="1:8" x14ac:dyDescent="0.25">
      <c r="B87" s="399" t="s">
        <v>484</v>
      </c>
      <c r="C87" s="400" t="s">
        <v>485</v>
      </c>
    </row>
  </sheetData>
  <sheetProtection password="D3C7" sheet="1"/>
  <mergeCells count="7">
    <mergeCell ref="A1:G1"/>
    <mergeCell ref="A2:G2"/>
    <mergeCell ref="A3:G3"/>
    <mergeCell ref="A4:G4"/>
    <mergeCell ref="C5:C6"/>
    <mergeCell ref="D5:D6"/>
    <mergeCell ref="E5:E6"/>
  </mergeCells>
  <conditionalFormatting sqref="D9:D22 D26:D42 D48:D52 D55:D57 D63:D64 D67:D72 D74:D78 D84">
    <cfRule type="cellIs" dxfId="15" priority="1" stopIfTrue="1" operator="lessThan">
      <formula>0</formula>
    </cfRule>
  </conditionalFormatting>
  <printOptions horizontalCentered="1"/>
  <pageMargins left="0.25" right="0.25" top="0.75" bottom="0.75" header="0.3" footer="0.3"/>
  <pageSetup paperSize="9" scale="71" fitToHeight="0" orientation="portrait" r:id="rId1"/>
  <headerFooter>
    <oddFooter>&amp;C&amp;P</oddFooter>
  </headerFooter>
  <rowBreaks count="1" manualBreakCount="1">
    <brk id="6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6"/>
  <sheetViews>
    <sheetView showGridLines="0" zoomScaleNormal="100" workbookViewId="0">
      <selection sqref="A1:H1"/>
    </sheetView>
  </sheetViews>
  <sheetFormatPr defaultRowHeight="12.75" x14ac:dyDescent="0.2"/>
  <cols>
    <col min="1" max="1" width="3.1640625" style="428" bestFit="1" customWidth="1"/>
    <col min="2" max="2" width="6.33203125" style="64" customWidth="1"/>
    <col min="3" max="3" width="2.33203125" style="64" bestFit="1" customWidth="1"/>
    <col min="4" max="4" width="66.5" style="64" customWidth="1"/>
    <col min="5" max="6" width="16.83203125" style="64" customWidth="1"/>
    <col min="7" max="8" width="14.83203125" style="64" customWidth="1"/>
    <col min="9" max="16384" width="9.33203125" style="64"/>
  </cols>
  <sheetData>
    <row r="1" spans="1:9" ht="15" customHeight="1" x14ac:dyDescent="0.25">
      <c r="A1" s="951"/>
      <c r="B1" s="952"/>
      <c r="C1" s="952"/>
      <c r="D1" s="952"/>
      <c r="E1" s="952"/>
      <c r="F1" s="952"/>
      <c r="G1" s="952"/>
      <c r="H1" s="952"/>
      <c r="I1" s="290"/>
    </row>
    <row r="2" spans="1:9" ht="24.95" customHeight="1" x14ac:dyDescent="0.2">
      <c r="A2" s="909" t="s">
        <v>313</v>
      </c>
      <c r="B2" s="910"/>
      <c r="C2" s="910"/>
      <c r="D2" s="910"/>
      <c r="E2" s="940"/>
      <c r="F2" s="940"/>
      <c r="G2" s="940"/>
      <c r="H2" s="941"/>
      <c r="I2" s="290"/>
    </row>
    <row r="3" spans="1:9" s="125" customFormat="1" ht="15" customHeight="1" x14ac:dyDescent="0.2">
      <c r="A3" s="912" t="s">
        <v>799</v>
      </c>
      <c r="B3" s="913"/>
      <c r="C3" s="913"/>
      <c r="D3" s="913"/>
      <c r="E3" s="942"/>
      <c r="F3" s="942"/>
      <c r="G3" s="942"/>
      <c r="H3" s="942"/>
      <c r="I3" s="290"/>
    </row>
    <row r="4" spans="1:9" ht="21" customHeight="1" thickBot="1" x14ac:dyDescent="0.4">
      <c r="A4" s="953" t="s">
        <v>962</v>
      </c>
      <c r="B4" s="953"/>
      <c r="C4" s="953"/>
      <c r="D4" s="953"/>
      <c r="E4" s="953"/>
      <c r="F4" s="953"/>
      <c r="G4" s="953"/>
      <c r="H4" s="954"/>
      <c r="I4" s="290"/>
    </row>
    <row r="5" spans="1:9" ht="12.75" customHeight="1" thickTop="1" x14ac:dyDescent="0.25">
      <c r="A5" s="455"/>
      <c r="B5" s="97"/>
      <c r="C5" s="104"/>
      <c r="D5" s="955" t="s">
        <v>487</v>
      </c>
      <c r="E5" s="957" t="s">
        <v>800</v>
      </c>
      <c r="F5" s="957" t="s">
        <v>801</v>
      </c>
      <c r="G5" s="454" t="s">
        <v>378</v>
      </c>
      <c r="H5" s="127" t="s">
        <v>378</v>
      </c>
      <c r="I5" s="290"/>
    </row>
    <row r="6" spans="1:9" ht="15.75" thickBot="1" x14ac:dyDescent="0.3">
      <c r="A6" s="434"/>
      <c r="B6" s="101"/>
      <c r="C6" s="121"/>
      <c r="D6" s="956"/>
      <c r="E6" s="958"/>
      <c r="F6" s="958"/>
      <c r="G6" s="453" t="s">
        <v>488</v>
      </c>
      <c r="H6" s="129" t="s">
        <v>380</v>
      </c>
      <c r="I6" s="290"/>
    </row>
    <row r="7" spans="1:9" ht="45.75" thickTop="1" x14ac:dyDescent="0.25">
      <c r="A7" s="435"/>
      <c r="B7" s="105"/>
      <c r="C7" s="107"/>
      <c r="D7" s="450" t="s">
        <v>489</v>
      </c>
      <c r="E7" s="746">
        <v>0</v>
      </c>
      <c r="F7" s="746">
        <v>0</v>
      </c>
      <c r="G7" s="452" t="s">
        <v>490</v>
      </c>
      <c r="H7" s="425" t="s">
        <v>490</v>
      </c>
      <c r="I7" s="290"/>
    </row>
    <row r="8" spans="1:9" ht="15.75" thickBot="1" x14ac:dyDescent="0.3">
      <c r="A8" s="435"/>
      <c r="B8" s="105"/>
      <c r="C8" s="107"/>
      <c r="D8" s="450"/>
      <c r="E8" s="745"/>
      <c r="F8" s="745"/>
      <c r="G8" s="452"/>
      <c r="H8" s="425"/>
      <c r="I8" s="290"/>
    </row>
    <row r="9" spans="1:9" ht="15.75" thickBot="1" x14ac:dyDescent="0.3">
      <c r="A9" s="435"/>
      <c r="B9" s="105"/>
      <c r="C9" s="107"/>
      <c r="D9" s="451" t="s">
        <v>491</v>
      </c>
      <c r="E9" s="735">
        <f>E7</f>
        <v>0</v>
      </c>
      <c r="F9" s="735">
        <f>F7</f>
        <v>0</v>
      </c>
      <c r="G9" s="416"/>
      <c r="H9" s="414"/>
      <c r="I9" s="290" t="s">
        <v>1005</v>
      </c>
    </row>
    <row r="10" spans="1:9" ht="15" x14ac:dyDescent="0.25">
      <c r="A10" s="435"/>
      <c r="B10" s="105"/>
      <c r="C10" s="107"/>
      <c r="D10" s="109" t="s">
        <v>492</v>
      </c>
      <c r="E10" s="741"/>
      <c r="F10" s="741"/>
      <c r="G10" s="426"/>
      <c r="H10" s="425"/>
      <c r="I10" s="290"/>
    </row>
    <row r="11" spans="1:9" ht="15" x14ac:dyDescent="0.25">
      <c r="A11" s="435" t="s">
        <v>493</v>
      </c>
      <c r="B11" s="105"/>
      <c r="C11" s="107"/>
      <c r="D11" s="116" t="s">
        <v>494</v>
      </c>
      <c r="E11" s="741"/>
      <c r="F11" s="741"/>
      <c r="G11" s="426" t="s">
        <v>495</v>
      </c>
      <c r="H11" s="412" t="s">
        <v>495</v>
      </c>
      <c r="I11" s="290"/>
    </row>
    <row r="12" spans="1:9" ht="15" x14ac:dyDescent="0.25">
      <c r="A12" s="435"/>
      <c r="B12" s="105">
        <v>1</v>
      </c>
      <c r="C12" s="107"/>
      <c r="D12" s="105" t="s">
        <v>496</v>
      </c>
      <c r="E12" s="743">
        <v>0</v>
      </c>
      <c r="F12" s="743">
        <v>0</v>
      </c>
      <c r="G12" s="426" t="s">
        <v>497</v>
      </c>
      <c r="H12" s="412" t="s">
        <v>497</v>
      </c>
      <c r="I12" s="290"/>
    </row>
    <row r="13" spans="1:9" ht="15" x14ac:dyDescent="0.25">
      <c r="A13" s="435"/>
      <c r="B13" s="105">
        <v>2</v>
      </c>
      <c r="C13" s="107"/>
      <c r="D13" s="105" t="s">
        <v>498</v>
      </c>
      <c r="E13" s="743">
        <v>0</v>
      </c>
      <c r="F13" s="743">
        <v>0</v>
      </c>
      <c r="G13" s="426" t="s">
        <v>499</v>
      </c>
      <c r="H13" s="412" t="s">
        <v>499</v>
      </c>
      <c r="I13" s="290"/>
    </row>
    <row r="14" spans="1:9" ht="15" x14ac:dyDescent="0.25">
      <c r="A14" s="435"/>
      <c r="B14" s="105">
        <v>3</v>
      </c>
      <c r="C14" s="107"/>
      <c r="D14" s="105" t="s">
        <v>500</v>
      </c>
      <c r="E14" s="743">
        <v>0</v>
      </c>
      <c r="F14" s="743">
        <v>0</v>
      </c>
      <c r="G14" s="426" t="s">
        <v>501</v>
      </c>
      <c r="H14" s="412" t="s">
        <v>501</v>
      </c>
      <c r="I14" s="290"/>
    </row>
    <row r="15" spans="1:9" ht="15" x14ac:dyDescent="0.25">
      <c r="A15" s="435"/>
      <c r="B15" s="105">
        <v>4</v>
      </c>
      <c r="C15" s="107"/>
      <c r="D15" s="105" t="s">
        <v>502</v>
      </c>
      <c r="E15" s="743">
        <v>0</v>
      </c>
      <c r="F15" s="743">
        <v>0</v>
      </c>
      <c r="G15" s="426" t="s">
        <v>503</v>
      </c>
      <c r="H15" s="412" t="s">
        <v>503</v>
      </c>
      <c r="I15" s="290"/>
    </row>
    <row r="16" spans="1:9" ht="15" x14ac:dyDescent="0.25">
      <c r="A16" s="435"/>
      <c r="B16" s="105">
        <v>5</v>
      </c>
      <c r="C16" s="107"/>
      <c r="D16" s="105" t="s">
        <v>504</v>
      </c>
      <c r="E16" s="743">
        <v>0</v>
      </c>
      <c r="F16" s="743">
        <v>0</v>
      </c>
      <c r="G16" s="426" t="s">
        <v>505</v>
      </c>
      <c r="H16" s="412" t="s">
        <v>505</v>
      </c>
      <c r="I16" s="290"/>
    </row>
    <row r="17" spans="1:9" ht="15" x14ac:dyDescent="0.25">
      <c r="A17" s="435"/>
      <c r="B17" s="105">
        <v>6</v>
      </c>
      <c r="C17" s="107"/>
      <c r="D17" s="105" t="s">
        <v>506</v>
      </c>
      <c r="E17" s="743">
        <v>0</v>
      </c>
      <c r="F17" s="743">
        <v>0</v>
      </c>
      <c r="G17" s="426" t="s">
        <v>507</v>
      </c>
      <c r="H17" s="412" t="s">
        <v>507</v>
      </c>
      <c r="I17" s="290"/>
    </row>
    <row r="18" spans="1:9" ht="15" x14ac:dyDescent="0.25">
      <c r="A18" s="435"/>
      <c r="B18" s="105">
        <v>9</v>
      </c>
      <c r="C18" s="107"/>
      <c r="D18" s="112" t="s">
        <v>508</v>
      </c>
      <c r="E18" s="743">
        <v>0</v>
      </c>
      <c r="F18" s="743">
        <v>0</v>
      </c>
      <c r="G18" s="426" t="s">
        <v>509</v>
      </c>
      <c r="H18" s="412" t="s">
        <v>509</v>
      </c>
      <c r="I18" s="290"/>
    </row>
    <row r="19" spans="1:9" ht="15" x14ac:dyDescent="0.25">
      <c r="A19" s="435"/>
      <c r="B19" s="105"/>
      <c r="C19" s="107"/>
      <c r="D19" s="113" t="s">
        <v>510</v>
      </c>
      <c r="E19" s="739">
        <f>E12+E13+E14+E15+E16+E17+E18</f>
        <v>0</v>
      </c>
      <c r="F19" s="739">
        <f>F12+F13+F14+F15+F16+F17+F18</f>
        <v>0</v>
      </c>
      <c r="G19" s="423"/>
      <c r="H19" s="422"/>
      <c r="I19" s="290" t="s">
        <v>1004</v>
      </c>
    </row>
    <row r="20" spans="1:9" ht="15" x14ac:dyDescent="0.25">
      <c r="A20" s="435"/>
      <c r="B20" s="105"/>
      <c r="C20" s="107"/>
      <c r="D20" s="450"/>
      <c r="E20" s="741"/>
      <c r="F20" s="741"/>
      <c r="G20" s="426"/>
      <c r="H20" s="425"/>
      <c r="I20" s="290"/>
    </row>
    <row r="21" spans="1:9" ht="15" x14ac:dyDescent="0.25">
      <c r="A21" s="447"/>
      <c r="B21" s="112"/>
      <c r="C21" s="446"/>
      <c r="D21" s="441" t="s">
        <v>1003</v>
      </c>
      <c r="E21" s="741"/>
      <c r="F21" s="741"/>
      <c r="G21" s="426"/>
      <c r="H21" s="412"/>
      <c r="I21" s="722" t="s">
        <v>833</v>
      </c>
    </row>
    <row r="22" spans="1:9" ht="15" x14ac:dyDescent="0.25">
      <c r="A22" s="447" t="s">
        <v>511</v>
      </c>
      <c r="B22" s="120">
        <v>1</v>
      </c>
      <c r="C22" s="446"/>
      <c r="D22" s="112" t="s">
        <v>512</v>
      </c>
      <c r="E22" s="741">
        <f>E23+E24+E25+E26</f>
        <v>0</v>
      </c>
      <c r="F22" s="741">
        <f>F23+F24+F25+F26</f>
        <v>0</v>
      </c>
      <c r="G22" s="426"/>
      <c r="H22" s="412"/>
      <c r="I22" s="290" t="s">
        <v>1002</v>
      </c>
    </row>
    <row r="23" spans="1:9" ht="15" x14ac:dyDescent="0.25">
      <c r="A23" s="447"/>
      <c r="B23" s="448" t="s">
        <v>513</v>
      </c>
      <c r="C23" s="446"/>
      <c r="D23" s="112" t="s">
        <v>514</v>
      </c>
      <c r="E23" s="743">
        <v>0</v>
      </c>
      <c r="F23" s="743">
        <v>0</v>
      </c>
      <c r="G23" s="426"/>
      <c r="H23" s="412"/>
      <c r="I23" s="290"/>
    </row>
    <row r="24" spans="1:9" ht="15" x14ac:dyDescent="0.25">
      <c r="A24" s="447"/>
      <c r="B24" s="448" t="s">
        <v>515</v>
      </c>
      <c r="C24" s="446"/>
      <c r="D24" s="112" t="s">
        <v>516</v>
      </c>
      <c r="E24" s="743">
        <v>0</v>
      </c>
      <c r="F24" s="743">
        <v>0</v>
      </c>
      <c r="G24" s="426"/>
      <c r="H24" s="412"/>
      <c r="I24" s="290"/>
    </row>
    <row r="25" spans="1:9" ht="15" x14ac:dyDescent="0.25">
      <c r="A25" s="447"/>
      <c r="B25" s="448" t="s">
        <v>517</v>
      </c>
      <c r="C25" s="446"/>
      <c r="D25" s="112" t="s">
        <v>518</v>
      </c>
      <c r="E25" s="743">
        <v>0</v>
      </c>
      <c r="F25" s="743">
        <v>0</v>
      </c>
      <c r="G25" s="426"/>
      <c r="H25" s="412"/>
      <c r="I25" s="290"/>
    </row>
    <row r="26" spans="1:9" ht="15" x14ac:dyDescent="0.25">
      <c r="A26" s="447"/>
      <c r="B26" s="448" t="s">
        <v>519</v>
      </c>
      <c r="C26" s="446"/>
      <c r="D26" s="112" t="s">
        <v>520</v>
      </c>
      <c r="E26" s="743">
        <v>0</v>
      </c>
      <c r="F26" s="743">
        <v>0</v>
      </c>
      <c r="G26" s="426"/>
      <c r="H26" s="412"/>
      <c r="I26" s="290"/>
    </row>
    <row r="27" spans="1:9" ht="15" x14ac:dyDescent="0.25">
      <c r="A27" s="447" t="s">
        <v>521</v>
      </c>
      <c r="B27" s="120">
        <v>2</v>
      </c>
      <c r="C27" s="446"/>
      <c r="D27" s="112" t="s">
        <v>1001</v>
      </c>
      <c r="E27" s="741">
        <f>E28+E30+E32+E34+E35+E36+E37+E38+E39+E40</f>
        <v>0</v>
      </c>
      <c r="F27" s="741">
        <f>F28+F30+F32+F34+F35+F36+F37+F38+F39+F40</f>
        <v>0</v>
      </c>
      <c r="G27" s="426" t="s">
        <v>419</v>
      </c>
      <c r="H27" s="412"/>
      <c r="I27" s="290" t="s">
        <v>1000</v>
      </c>
    </row>
    <row r="28" spans="1:9" ht="15" x14ac:dyDescent="0.25">
      <c r="A28" s="447"/>
      <c r="B28" s="448" t="s">
        <v>522</v>
      </c>
      <c r="C28" s="446"/>
      <c r="D28" s="112" t="s">
        <v>523</v>
      </c>
      <c r="E28" s="743">
        <v>0</v>
      </c>
      <c r="F28" s="743">
        <v>0</v>
      </c>
      <c r="G28" s="426" t="s">
        <v>524</v>
      </c>
      <c r="H28" s="412" t="s">
        <v>524</v>
      </c>
      <c r="I28" s="290"/>
    </row>
    <row r="29" spans="1:9" ht="15" x14ac:dyDescent="0.25">
      <c r="A29" s="447"/>
      <c r="B29" s="120"/>
      <c r="C29" s="446" t="s">
        <v>371</v>
      </c>
      <c r="D29" s="132" t="s">
        <v>525</v>
      </c>
      <c r="E29" s="743">
        <v>0</v>
      </c>
      <c r="F29" s="743">
        <v>0</v>
      </c>
      <c r="G29" s="426"/>
      <c r="H29" s="412"/>
      <c r="I29" s="290"/>
    </row>
    <row r="30" spans="1:9" ht="15" x14ac:dyDescent="0.25">
      <c r="A30" s="447"/>
      <c r="B30" s="448" t="s">
        <v>526</v>
      </c>
      <c r="C30" s="446"/>
      <c r="D30" s="112" t="s">
        <v>516</v>
      </c>
      <c r="E30" s="743">
        <v>0</v>
      </c>
      <c r="F30" s="743">
        <v>0</v>
      </c>
      <c r="G30" s="426"/>
      <c r="H30" s="412"/>
      <c r="I30" s="290"/>
    </row>
    <row r="31" spans="1:9" ht="15" x14ac:dyDescent="0.25">
      <c r="A31" s="447"/>
      <c r="B31" s="120"/>
      <c r="C31" s="446" t="s">
        <v>371</v>
      </c>
      <c r="D31" s="132" t="s">
        <v>525</v>
      </c>
      <c r="E31" s="743">
        <v>0</v>
      </c>
      <c r="F31" s="743">
        <v>0</v>
      </c>
      <c r="G31" s="426"/>
      <c r="H31" s="412"/>
      <c r="I31" s="290"/>
    </row>
    <row r="32" spans="1:9" ht="15" x14ac:dyDescent="0.25">
      <c r="A32" s="447"/>
      <c r="B32" s="448" t="s">
        <v>527</v>
      </c>
      <c r="C32" s="446"/>
      <c r="D32" s="112" t="s">
        <v>528</v>
      </c>
      <c r="E32" s="743">
        <v>0</v>
      </c>
      <c r="F32" s="743">
        <v>0</v>
      </c>
      <c r="G32" s="426" t="s">
        <v>529</v>
      </c>
      <c r="H32" s="412" t="s">
        <v>529</v>
      </c>
      <c r="I32" s="290"/>
    </row>
    <row r="33" spans="1:9" ht="15" x14ac:dyDescent="0.25">
      <c r="A33" s="447"/>
      <c r="B33" s="120"/>
      <c r="C33" s="446" t="s">
        <v>371</v>
      </c>
      <c r="D33" s="132" t="s">
        <v>525</v>
      </c>
      <c r="E33" s="743">
        <v>0</v>
      </c>
      <c r="F33" s="743">
        <v>0</v>
      </c>
      <c r="G33" s="426"/>
      <c r="H33" s="412"/>
      <c r="I33" s="290"/>
    </row>
    <row r="34" spans="1:9" ht="15" x14ac:dyDescent="0.25">
      <c r="A34" s="447"/>
      <c r="B34" s="448" t="s">
        <v>530</v>
      </c>
      <c r="C34" s="446"/>
      <c r="D34" s="112" t="s">
        <v>531</v>
      </c>
      <c r="E34" s="743">
        <v>0</v>
      </c>
      <c r="F34" s="743">
        <v>0</v>
      </c>
      <c r="G34" s="426" t="s">
        <v>532</v>
      </c>
      <c r="H34" s="412" t="s">
        <v>532</v>
      </c>
      <c r="I34" s="290"/>
    </row>
    <row r="35" spans="1:9" ht="15" x14ac:dyDescent="0.25">
      <c r="A35" s="449"/>
      <c r="B35" s="448" t="s">
        <v>533</v>
      </c>
      <c r="C35" s="446"/>
      <c r="D35" s="112" t="s">
        <v>534</v>
      </c>
      <c r="E35" s="743">
        <v>0</v>
      </c>
      <c r="F35" s="743">
        <v>0</v>
      </c>
      <c r="G35" s="426"/>
      <c r="H35" s="412"/>
      <c r="I35" s="290"/>
    </row>
    <row r="36" spans="1:9" ht="15" x14ac:dyDescent="0.25">
      <c r="A36" s="449"/>
      <c r="B36" s="448" t="s">
        <v>535</v>
      </c>
      <c r="C36" s="446"/>
      <c r="D36" s="112" t="s">
        <v>536</v>
      </c>
      <c r="E36" s="743">
        <v>0</v>
      </c>
      <c r="F36" s="743">
        <v>0</v>
      </c>
      <c r="G36" s="426"/>
      <c r="H36" s="412"/>
      <c r="I36" s="290"/>
    </row>
    <row r="37" spans="1:9" ht="15" x14ac:dyDescent="0.25">
      <c r="A37" s="449"/>
      <c r="B37" s="448" t="s">
        <v>537</v>
      </c>
      <c r="C37" s="446"/>
      <c r="D37" s="112" t="s">
        <v>538</v>
      </c>
      <c r="E37" s="743">
        <v>0</v>
      </c>
      <c r="F37" s="743">
        <v>0</v>
      </c>
      <c r="G37" s="426"/>
      <c r="H37" s="412"/>
      <c r="I37" s="290"/>
    </row>
    <row r="38" spans="1:9" ht="15" x14ac:dyDescent="0.25">
      <c r="A38" s="449"/>
      <c r="B38" s="448" t="s">
        <v>539</v>
      </c>
      <c r="C38" s="446"/>
      <c r="D38" s="112" t="s">
        <v>518</v>
      </c>
      <c r="E38" s="743">
        <v>0</v>
      </c>
      <c r="F38" s="743">
        <v>0</v>
      </c>
      <c r="G38" s="426"/>
      <c r="H38" s="412"/>
      <c r="I38" s="290"/>
    </row>
    <row r="39" spans="1:9" ht="15" x14ac:dyDescent="0.25">
      <c r="A39" s="449"/>
      <c r="B39" s="448" t="s">
        <v>540</v>
      </c>
      <c r="C39" s="446"/>
      <c r="D39" s="112" t="s">
        <v>541</v>
      </c>
      <c r="E39" s="743">
        <v>0</v>
      </c>
      <c r="F39" s="743">
        <v>0</v>
      </c>
      <c r="G39" s="426"/>
      <c r="H39" s="412"/>
      <c r="I39" s="290"/>
    </row>
    <row r="40" spans="1:9" ht="15" x14ac:dyDescent="0.25">
      <c r="A40" s="449"/>
      <c r="B40" s="448" t="s">
        <v>806</v>
      </c>
      <c r="C40" s="446"/>
      <c r="D40" s="112" t="s">
        <v>542</v>
      </c>
      <c r="E40" s="743">
        <v>0</v>
      </c>
      <c r="F40" s="743">
        <v>0</v>
      </c>
      <c r="G40" s="426"/>
      <c r="H40" s="412"/>
      <c r="I40" s="290"/>
    </row>
    <row r="41" spans="1:9" ht="15" x14ac:dyDescent="0.25">
      <c r="A41" s="447"/>
      <c r="B41" s="120">
        <v>3</v>
      </c>
      <c r="C41" s="446"/>
      <c r="D41" s="112" t="s">
        <v>506</v>
      </c>
      <c r="E41" s="743">
        <v>0</v>
      </c>
      <c r="F41" s="743">
        <v>0</v>
      </c>
      <c r="G41" s="426" t="s">
        <v>543</v>
      </c>
      <c r="H41" s="412" t="s">
        <v>543</v>
      </c>
      <c r="I41" s="290"/>
    </row>
    <row r="42" spans="1:9" ht="15" x14ac:dyDescent="0.25">
      <c r="A42" s="447"/>
      <c r="B42" s="112"/>
      <c r="C42" s="446"/>
      <c r="D42" s="113" t="s">
        <v>544</v>
      </c>
      <c r="E42" s="739">
        <f>E22+E27+E41</f>
        <v>0</v>
      </c>
      <c r="F42" s="739">
        <f>F22+F27+F41</f>
        <v>0</v>
      </c>
      <c r="G42" s="423"/>
      <c r="H42" s="422"/>
      <c r="I42" s="290" t="s">
        <v>997</v>
      </c>
    </row>
    <row r="43" spans="1:9" ht="15" x14ac:dyDescent="0.25">
      <c r="A43" s="447"/>
      <c r="B43" s="112"/>
      <c r="C43" s="446"/>
      <c r="D43" s="112"/>
      <c r="E43" s="741"/>
      <c r="F43" s="741"/>
      <c r="G43" s="426"/>
      <c r="H43" s="425"/>
      <c r="I43" s="290"/>
    </row>
    <row r="44" spans="1:9" ht="15" x14ac:dyDescent="0.25">
      <c r="A44" s="435" t="s">
        <v>545</v>
      </c>
      <c r="B44" s="105"/>
      <c r="C44" s="107"/>
      <c r="D44" s="441" t="s">
        <v>999</v>
      </c>
      <c r="E44" s="741"/>
      <c r="F44" s="741"/>
      <c r="G44" s="426"/>
      <c r="H44" s="425"/>
      <c r="I44" s="722" t="s">
        <v>998</v>
      </c>
    </row>
    <row r="45" spans="1:9" ht="15" x14ac:dyDescent="0.25">
      <c r="A45" s="435"/>
      <c r="B45" s="105">
        <v>1</v>
      </c>
      <c r="C45" s="107"/>
      <c r="D45" s="112" t="s">
        <v>546</v>
      </c>
      <c r="E45" s="741">
        <f>E46+E47+E48</f>
        <v>0</v>
      </c>
      <c r="F45" s="741">
        <f>F46+F47+F48</f>
        <v>0</v>
      </c>
      <c r="G45" s="426" t="s">
        <v>547</v>
      </c>
      <c r="H45" s="412" t="s">
        <v>547</v>
      </c>
      <c r="I45" s="290" t="s">
        <v>992</v>
      </c>
    </row>
    <row r="46" spans="1:9" ht="15" x14ac:dyDescent="0.25">
      <c r="A46" s="435"/>
      <c r="B46" s="105"/>
      <c r="C46" s="107" t="s">
        <v>371</v>
      </c>
      <c r="D46" s="110" t="s">
        <v>548</v>
      </c>
      <c r="E46" s="743">
        <v>0</v>
      </c>
      <c r="F46" s="743">
        <v>0</v>
      </c>
      <c r="G46" s="426" t="s">
        <v>549</v>
      </c>
      <c r="H46" s="412" t="s">
        <v>549</v>
      </c>
      <c r="I46" s="290"/>
    </row>
    <row r="47" spans="1:9" ht="15" x14ac:dyDescent="0.25">
      <c r="A47" s="435"/>
      <c r="B47" s="105"/>
      <c r="C47" s="107" t="s">
        <v>372</v>
      </c>
      <c r="D47" s="132" t="s">
        <v>550</v>
      </c>
      <c r="E47" s="743">
        <v>0</v>
      </c>
      <c r="F47" s="743">
        <v>0</v>
      </c>
      <c r="G47" s="426" t="s">
        <v>551</v>
      </c>
      <c r="H47" s="412" t="s">
        <v>551</v>
      </c>
      <c r="I47" s="290"/>
    </row>
    <row r="48" spans="1:9" ht="15" x14ac:dyDescent="0.25">
      <c r="A48" s="435"/>
      <c r="B48" s="105"/>
      <c r="C48" s="107" t="s">
        <v>373</v>
      </c>
      <c r="D48" s="132" t="s">
        <v>552</v>
      </c>
      <c r="E48" s="743">
        <v>0</v>
      </c>
      <c r="F48" s="743">
        <v>0</v>
      </c>
      <c r="G48" s="426"/>
      <c r="H48" s="425"/>
      <c r="I48" s="290"/>
    </row>
    <row r="49" spans="1:9" ht="15" x14ac:dyDescent="0.25">
      <c r="A49" s="435"/>
      <c r="B49" s="105">
        <v>2</v>
      </c>
      <c r="C49" s="107"/>
      <c r="D49" s="112" t="s">
        <v>553</v>
      </c>
      <c r="E49" s="741">
        <f>E50+E51+E52+E53</f>
        <v>0</v>
      </c>
      <c r="F49" s="741">
        <f>F50+F51+F52+F53</f>
        <v>0</v>
      </c>
      <c r="G49" s="426" t="s">
        <v>554</v>
      </c>
      <c r="H49" s="412" t="s">
        <v>554</v>
      </c>
      <c r="I49" s="290" t="s">
        <v>991</v>
      </c>
    </row>
    <row r="50" spans="1:9" ht="15" x14ac:dyDescent="0.25">
      <c r="A50" s="435"/>
      <c r="B50" s="105"/>
      <c r="C50" s="107" t="s">
        <v>371</v>
      </c>
      <c r="D50" s="112" t="s">
        <v>555</v>
      </c>
      <c r="E50" s="743">
        <v>0</v>
      </c>
      <c r="F50" s="743">
        <v>0</v>
      </c>
      <c r="G50" s="426"/>
      <c r="H50" s="412"/>
      <c r="I50" s="290"/>
    </row>
    <row r="51" spans="1:9" ht="15" x14ac:dyDescent="0.25">
      <c r="A51" s="435"/>
      <c r="B51" s="105"/>
      <c r="C51" s="107" t="s">
        <v>372</v>
      </c>
      <c r="D51" s="110" t="s">
        <v>548</v>
      </c>
      <c r="E51" s="743">
        <v>0</v>
      </c>
      <c r="F51" s="743">
        <v>0</v>
      </c>
      <c r="G51" s="426" t="s">
        <v>556</v>
      </c>
      <c r="H51" s="412" t="s">
        <v>556</v>
      </c>
      <c r="I51" s="290"/>
    </row>
    <row r="52" spans="1:9" ht="15" x14ac:dyDescent="0.25">
      <c r="A52" s="435"/>
      <c r="B52" s="105"/>
      <c r="C52" s="107" t="s">
        <v>373</v>
      </c>
      <c r="D52" s="132" t="s">
        <v>557</v>
      </c>
      <c r="E52" s="743">
        <v>0</v>
      </c>
      <c r="F52" s="743">
        <v>0</v>
      </c>
      <c r="G52" s="426" t="s">
        <v>558</v>
      </c>
      <c r="H52" s="412" t="s">
        <v>558</v>
      </c>
      <c r="I52" s="290"/>
    </row>
    <row r="53" spans="1:9" ht="15" x14ac:dyDescent="0.25">
      <c r="A53" s="435"/>
      <c r="B53" s="105"/>
      <c r="C53" s="107" t="s">
        <v>374</v>
      </c>
      <c r="D53" s="132" t="s">
        <v>559</v>
      </c>
      <c r="E53" s="743">
        <v>0</v>
      </c>
      <c r="F53" s="743">
        <v>0</v>
      </c>
      <c r="G53" s="426" t="s">
        <v>560</v>
      </c>
      <c r="H53" s="425" t="s">
        <v>561</v>
      </c>
      <c r="I53" s="290"/>
    </row>
    <row r="54" spans="1:9" ht="15" x14ac:dyDescent="0.25">
      <c r="A54" s="435"/>
      <c r="B54" s="105">
        <v>3</v>
      </c>
      <c r="C54" s="107"/>
      <c r="D54" s="112" t="s">
        <v>562</v>
      </c>
      <c r="E54" s="743">
        <v>0</v>
      </c>
      <c r="F54" s="743">
        <v>0</v>
      </c>
      <c r="G54" s="426" t="s">
        <v>563</v>
      </c>
      <c r="H54" s="425"/>
      <c r="I54" s="290"/>
    </row>
    <row r="55" spans="1:9" ht="15" x14ac:dyDescent="0.25">
      <c r="A55" s="435"/>
      <c r="B55" s="105"/>
      <c r="C55" s="107"/>
      <c r="D55" s="113" t="s">
        <v>564</v>
      </c>
      <c r="E55" s="739">
        <f>E45+E49+E54</f>
        <v>0</v>
      </c>
      <c r="F55" s="739">
        <f>F45+F49+F54</f>
        <v>0</v>
      </c>
      <c r="G55" s="423"/>
      <c r="H55" s="422"/>
      <c r="I55" s="290" t="s">
        <v>997</v>
      </c>
    </row>
    <row r="56" spans="1:9" ht="15.75" thickBot="1" x14ac:dyDescent="0.3">
      <c r="A56" s="435"/>
      <c r="B56" s="105"/>
      <c r="C56" s="107"/>
      <c r="D56" s="113"/>
      <c r="E56" s="741"/>
      <c r="F56" s="741"/>
      <c r="G56" s="426"/>
      <c r="H56" s="425"/>
      <c r="I56" s="290"/>
    </row>
    <row r="57" spans="1:9" ht="15.75" thickBot="1" x14ac:dyDescent="0.3">
      <c r="A57" s="445"/>
      <c r="B57" s="444"/>
      <c r="C57" s="443"/>
      <c r="D57" s="442" t="s">
        <v>565</v>
      </c>
      <c r="E57" s="735">
        <f>E19+E42+E55</f>
        <v>0</v>
      </c>
      <c r="F57" s="735">
        <f>F19+F42+F55</f>
        <v>0</v>
      </c>
      <c r="G57" s="416">
        <f>+G55+G42+G19</f>
        <v>0</v>
      </c>
      <c r="H57" s="414">
        <f>+H55+H42+H19</f>
        <v>0</v>
      </c>
      <c r="I57" s="290" t="s">
        <v>996</v>
      </c>
    </row>
    <row r="58" spans="1:9" ht="15" x14ac:dyDescent="0.25">
      <c r="A58" s="435"/>
      <c r="B58" s="105"/>
      <c r="C58" s="107"/>
      <c r="D58" s="105"/>
      <c r="E58" s="741"/>
      <c r="F58" s="741"/>
      <c r="G58" s="426"/>
      <c r="H58" s="412"/>
      <c r="I58" s="290"/>
    </row>
    <row r="59" spans="1:9" ht="15" x14ac:dyDescent="0.25">
      <c r="A59" s="435"/>
      <c r="B59" s="105"/>
      <c r="C59" s="107"/>
      <c r="D59" s="109" t="s">
        <v>566</v>
      </c>
      <c r="E59" s="741"/>
      <c r="F59" s="741"/>
      <c r="G59" s="426"/>
      <c r="H59" s="412"/>
      <c r="I59" s="290"/>
    </row>
    <row r="60" spans="1:9" ht="15" x14ac:dyDescent="0.25">
      <c r="A60" s="435" t="s">
        <v>493</v>
      </c>
      <c r="B60" s="105"/>
      <c r="C60" s="107"/>
      <c r="D60" s="116" t="s">
        <v>567</v>
      </c>
      <c r="E60" s="743">
        <v>0</v>
      </c>
      <c r="F60" s="743">
        <v>0</v>
      </c>
      <c r="G60" s="426" t="s">
        <v>568</v>
      </c>
      <c r="H60" s="412" t="s">
        <v>568</v>
      </c>
      <c r="I60" s="290"/>
    </row>
    <row r="61" spans="1:9" ht="15" x14ac:dyDescent="0.25">
      <c r="A61" s="435"/>
      <c r="B61" s="105"/>
      <c r="C61" s="107"/>
      <c r="D61" s="113" t="s">
        <v>569</v>
      </c>
      <c r="E61" s="744">
        <f>E60</f>
        <v>0</v>
      </c>
      <c r="F61" s="744">
        <f>F60</f>
        <v>0</v>
      </c>
      <c r="G61" s="438"/>
      <c r="H61" s="417"/>
      <c r="I61" s="290" t="s">
        <v>995</v>
      </c>
    </row>
    <row r="62" spans="1:9" ht="15" x14ac:dyDescent="0.25">
      <c r="A62" s="435" t="s">
        <v>511</v>
      </c>
      <c r="B62" s="105"/>
      <c r="C62" s="107"/>
      <c r="D62" s="116" t="s">
        <v>994</v>
      </c>
      <c r="E62" s="741"/>
      <c r="F62" s="741"/>
      <c r="G62" s="426"/>
      <c r="H62" s="425"/>
      <c r="I62" s="722" t="s">
        <v>993</v>
      </c>
    </row>
    <row r="63" spans="1:9" ht="15" x14ac:dyDescent="0.25">
      <c r="A63" s="435"/>
      <c r="B63" s="105">
        <v>1</v>
      </c>
      <c r="C63" s="107"/>
      <c r="D63" s="105" t="s">
        <v>570</v>
      </c>
      <c r="E63" s="741">
        <f>E64+E65+E66</f>
        <v>0</v>
      </c>
      <c r="F63" s="741">
        <f>F64+F65+F66</f>
        <v>0</v>
      </c>
      <c r="G63" s="426"/>
      <c r="H63" s="425"/>
      <c r="I63" s="290" t="s">
        <v>992</v>
      </c>
    </row>
    <row r="64" spans="1:9" ht="15" x14ac:dyDescent="0.25">
      <c r="A64" s="435"/>
      <c r="B64" s="105"/>
      <c r="C64" s="107" t="s">
        <v>371</v>
      </c>
      <c r="D64" s="110" t="s">
        <v>571</v>
      </c>
      <c r="E64" s="743">
        <v>0</v>
      </c>
      <c r="F64" s="743">
        <v>0</v>
      </c>
      <c r="G64" s="426"/>
      <c r="H64" s="425"/>
      <c r="I64" s="290"/>
    </row>
    <row r="65" spans="1:9" ht="15" x14ac:dyDescent="0.25">
      <c r="A65" s="435"/>
      <c r="B65" s="105"/>
      <c r="C65" s="107" t="s">
        <v>372</v>
      </c>
      <c r="D65" s="110" t="s">
        <v>572</v>
      </c>
      <c r="E65" s="743">
        <v>0</v>
      </c>
      <c r="F65" s="743">
        <v>0</v>
      </c>
      <c r="G65" s="426"/>
      <c r="H65" s="425"/>
      <c r="I65" s="290"/>
    </row>
    <row r="66" spans="1:9" ht="15" x14ac:dyDescent="0.25">
      <c r="A66" s="435"/>
      <c r="B66" s="105"/>
      <c r="C66" s="107" t="s">
        <v>373</v>
      </c>
      <c r="D66" s="110" t="s">
        <v>573</v>
      </c>
      <c r="E66" s="743">
        <v>0</v>
      </c>
      <c r="F66" s="743">
        <v>0</v>
      </c>
      <c r="G66" s="426"/>
      <c r="H66" s="425"/>
      <c r="I66" s="290"/>
    </row>
    <row r="67" spans="1:9" ht="15" x14ac:dyDescent="0.25">
      <c r="A67" s="435"/>
      <c r="B67" s="105">
        <v>2</v>
      </c>
      <c r="C67" s="107"/>
      <c r="D67" s="105" t="s">
        <v>574</v>
      </c>
      <c r="E67" s="741">
        <f>E68+E69+E70+E71</f>
        <v>0</v>
      </c>
      <c r="F67" s="741">
        <f>F68+F69+F70+F71</f>
        <v>0</v>
      </c>
      <c r="G67" s="426"/>
      <c r="H67" s="425"/>
      <c r="I67" s="290" t="s">
        <v>991</v>
      </c>
    </row>
    <row r="68" spans="1:9" ht="15" x14ac:dyDescent="0.25">
      <c r="A68" s="435"/>
      <c r="B68" s="105"/>
      <c r="C68" s="107" t="s">
        <v>371</v>
      </c>
      <c r="D68" s="110" t="s">
        <v>575</v>
      </c>
      <c r="E68" s="743">
        <v>0</v>
      </c>
      <c r="F68" s="743">
        <v>0</v>
      </c>
      <c r="G68" s="426"/>
      <c r="H68" s="425"/>
      <c r="I68" s="290"/>
    </row>
    <row r="69" spans="1:9" ht="15" x14ac:dyDescent="0.25">
      <c r="A69" s="435"/>
      <c r="B69" s="105"/>
      <c r="C69" s="107" t="s">
        <v>372</v>
      </c>
      <c r="D69" s="110" t="s">
        <v>548</v>
      </c>
      <c r="E69" s="743">
        <v>0</v>
      </c>
      <c r="F69" s="743">
        <v>0</v>
      </c>
      <c r="G69" s="426" t="s">
        <v>576</v>
      </c>
      <c r="H69" s="425" t="s">
        <v>576</v>
      </c>
      <c r="I69" s="290"/>
    </row>
    <row r="70" spans="1:9" ht="15" x14ac:dyDescent="0.25">
      <c r="A70" s="435"/>
      <c r="B70" s="105"/>
      <c r="C70" s="107" t="s">
        <v>373</v>
      </c>
      <c r="D70" s="132" t="s">
        <v>550</v>
      </c>
      <c r="E70" s="743">
        <v>0</v>
      </c>
      <c r="F70" s="743">
        <v>0</v>
      </c>
      <c r="G70" s="426" t="s">
        <v>577</v>
      </c>
      <c r="H70" s="425" t="s">
        <v>577</v>
      </c>
      <c r="I70" s="290"/>
    </row>
    <row r="71" spans="1:9" ht="15" x14ac:dyDescent="0.25">
      <c r="A71" s="435"/>
      <c r="B71" s="105"/>
      <c r="C71" s="107" t="s">
        <v>374</v>
      </c>
      <c r="D71" s="110" t="s">
        <v>578</v>
      </c>
      <c r="E71" s="743">
        <v>0</v>
      </c>
      <c r="F71" s="743">
        <v>0</v>
      </c>
      <c r="G71" s="426"/>
      <c r="H71" s="425"/>
      <c r="I71" s="290"/>
    </row>
    <row r="72" spans="1:9" ht="15" x14ac:dyDescent="0.25">
      <c r="A72" s="435"/>
      <c r="B72" s="105">
        <v>3</v>
      </c>
      <c r="C72" s="107"/>
      <c r="D72" s="105" t="s">
        <v>579</v>
      </c>
      <c r="E72" s="743">
        <v>0</v>
      </c>
      <c r="F72" s="743">
        <v>0</v>
      </c>
      <c r="G72" s="426" t="s">
        <v>580</v>
      </c>
      <c r="H72" s="412" t="s">
        <v>580</v>
      </c>
      <c r="I72" s="290"/>
    </row>
    <row r="73" spans="1:9" ht="15" x14ac:dyDescent="0.25">
      <c r="A73" s="435"/>
      <c r="B73" s="105">
        <v>4</v>
      </c>
      <c r="C73" s="107"/>
      <c r="D73" s="112" t="s">
        <v>581</v>
      </c>
      <c r="E73" s="741">
        <f>E74+E75+E76</f>
        <v>0</v>
      </c>
      <c r="F73" s="741">
        <f>F74+F75+F76</f>
        <v>0</v>
      </c>
      <c r="G73" s="426" t="s">
        <v>582</v>
      </c>
      <c r="H73" s="412" t="s">
        <v>582</v>
      </c>
      <c r="I73" s="290" t="s">
        <v>984</v>
      </c>
    </row>
    <row r="74" spans="1:9" ht="15" x14ac:dyDescent="0.25">
      <c r="A74" s="435"/>
      <c r="B74" s="105"/>
      <c r="C74" s="107" t="s">
        <v>371</v>
      </c>
      <c r="D74" s="110" t="s">
        <v>583</v>
      </c>
      <c r="E74" s="743">
        <v>0</v>
      </c>
      <c r="F74" s="743">
        <v>0</v>
      </c>
      <c r="G74" s="426"/>
      <c r="H74" s="425"/>
      <c r="I74" s="290"/>
    </row>
    <row r="75" spans="1:9" ht="15" x14ac:dyDescent="0.25">
      <c r="A75" s="435"/>
      <c r="B75" s="105"/>
      <c r="C75" s="107" t="s">
        <v>372</v>
      </c>
      <c r="D75" s="110" t="s">
        <v>584</v>
      </c>
      <c r="E75" s="743">
        <v>0</v>
      </c>
      <c r="F75" s="743">
        <v>0</v>
      </c>
      <c r="G75" s="426"/>
      <c r="H75" s="425"/>
      <c r="I75" s="290"/>
    </row>
    <row r="76" spans="1:9" ht="15" x14ac:dyDescent="0.25">
      <c r="A76" s="435"/>
      <c r="B76" s="105"/>
      <c r="C76" s="107" t="s">
        <v>373</v>
      </c>
      <c r="D76" s="132" t="s">
        <v>585</v>
      </c>
      <c r="E76" s="743">
        <v>0</v>
      </c>
      <c r="F76" s="743">
        <v>0</v>
      </c>
      <c r="G76" s="426"/>
      <c r="H76" s="425"/>
      <c r="I76" s="290"/>
    </row>
    <row r="77" spans="1:9" ht="15" x14ac:dyDescent="0.25">
      <c r="A77" s="435"/>
      <c r="B77" s="105"/>
      <c r="C77" s="107"/>
      <c r="D77" s="113" t="s">
        <v>586</v>
      </c>
      <c r="E77" s="744">
        <f>E63+E67+E72+E73</f>
        <v>0</v>
      </c>
      <c r="F77" s="744">
        <f>F63+F67+F72+F73</f>
        <v>0</v>
      </c>
      <c r="G77" s="438"/>
      <c r="H77" s="417"/>
      <c r="I77" s="290" t="s">
        <v>989</v>
      </c>
    </row>
    <row r="78" spans="1:9" ht="15" x14ac:dyDescent="0.25">
      <c r="A78" s="435"/>
      <c r="B78" s="105"/>
      <c r="C78" s="107"/>
      <c r="D78" s="113"/>
      <c r="E78" s="741"/>
      <c r="F78" s="741"/>
      <c r="G78" s="426"/>
      <c r="H78" s="425"/>
      <c r="I78" s="290"/>
    </row>
    <row r="79" spans="1:9" ht="15" x14ac:dyDescent="0.25">
      <c r="A79" s="435" t="s">
        <v>521</v>
      </c>
      <c r="B79" s="105"/>
      <c r="C79" s="107"/>
      <c r="D79" s="441" t="s">
        <v>587</v>
      </c>
      <c r="E79" s="741"/>
      <c r="F79" s="741"/>
      <c r="G79" s="426"/>
      <c r="H79" s="425"/>
      <c r="I79" s="290"/>
    </row>
    <row r="80" spans="1:9" ht="15" x14ac:dyDescent="0.25">
      <c r="A80" s="435"/>
      <c r="B80" s="105">
        <v>1</v>
      </c>
      <c r="C80" s="107"/>
      <c r="D80" s="105" t="s">
        <v>588</v>
      </c>
      <c r="E80" s="743">
        <v>0</v>
      </c>
      <c r="F80" s="743">
        <v>0</v>
      </c>
      <c r="G80" s="426" t="s">
        <v>589</v>
      </c>
      <c r="H80" s="412" t="s">
        <v>590</v>
      </c>
      <c r="I80" s="290"/>
    </row>
    <row r="81" spans="1:9" ht="15" x14ac:dyDescent="0.25">
      <c r="A81" s="435"/>
      <c r="B81" s="105">
        <v>2</v>
      </c>
      <c r="C81" s="107"/>
      <c r="D81" s="105" t="s">
        <v>562</v>
      </c>
      <c r="E81" s="743">
        <v>0</v>
      </c>
      <c r="F81" s="743">
        <v>0</v>
      </c>
      <c r="G81" s="426" t="s">
        <v>591</v>
      </c>
      <c r="H81" s="412" t="s">
        <v>592</v>
      </c>
      <c r="I81" s="290"/>
    </row>
    <row r="82" spans="1:9" ht="15" x14ac:dyDescent="0.25">
      <c r="A82" s="435"/>
      <c r="B82" s="105"/>
      <c r="C82" s="107"/>
      <c r="D82" s="113" t="s">
        <v>593</v>
      </c>
      <c r="E82" s="744">
        <f>E80+E81</f>
        <v>0</v>
      </c>
      <c r="F82" s="744">
        <f>F80+F81</f>
        <v>0</v>
      </c>
      <c r="G82" s="438"/>
      <c r="H82" s="417"/>
      <c r="I82" s="290" t="s">
        <v>987</v>
      </c>
    </row>
    <row r="83" spans="1:9" ht="15" x14ac:dyDescent="0.25">
      <c r="A83" s="435"/>
      <c r="B83" s="105"/>
      <c r="C83" s="107"/>
      <c r="D83" s="113"/>
      <c r="E83" s="741"/>
      <c r="F83" s="741"/>
      <c r="G83" s="426"/>
      <c r="H83" s="425"/>
      <c r="I83" s="290"/>
    </row>
    <row r="84" spans="1:9" ht="15" customHeight="1" x14ac:dyDescent="0.25">
      <c r="A84" s="435" t="s">
        <v>545</v>
      </c>
      <c r="B84" s="105"/>
      <c r="C84" s="107"/>
      <c r="D84" s="116" t="s">
        <v>594</v>
      </c>
      <c r="E84" s="741"/>
      <c r="F84" s="741"/>
      <c r="G84" s="426"/>
      <c r="H84" s="425"/>
      <c r="I84" s="290"/>
    </row>
    <row r="85" spans="1:9" ht="15" customHeight="1" x14ac:dyDescent="0.25">
      <c r="A85" s="435"/>
      <c r="B85" s="105">
        <v>1</v>
      </c>
      <c r="C85" s="107"/>
      <c r="D85" s="105" t="s">
        <v>595</v>
      </c>
      <c r="E85" s="741">
        <f>E86+E87</f>
        <v>0</v>
      </c>
      <c r="F85" s="741">
        <f>F86+F87</f>
        <v>0</v>
      </c>
      <c r="G85" s="426"/>
      <c r="H85" s="425"/>
      <c r="I85" s="290" t="s">
        <v>990</v>
      </c>
    </row>
    <row r="86" spans="1:9" ht="15" customHeight="1" x14ac:dyDescent="0.25">
      <c r="A86" s="435"/>
      <c r="B86" s="105"/>
      <c r="C86" s="107" t="s">
        <v>371</v>
      </c>
      <c r="D86" s="110" t="s">
        <v>596</v>
      </c>
      <c r="E86" s="743">
        <v>0</v>
      </c>
      <c r="F86" s="743">
        <v>0</v>
      </c>
      <c r="G86" s="426"/>
      <c r="H86" s="425" t="s">
        <v>597</v>
      </c>
      <c r="I86" s="290"/>
    </row>
    <row r="87" spans="1:9" ht="15" customHeight="1" x14ac:dyDescent="0.25">
      <c r="A87" s="435"/>
      <c r="B87" s="105"/>
      <c r="C87" s="107" t="s">
        <v>372</v>
      </c>
      <c r="D87" s="110" t="s">
        <v>598</v>
      </c>
      <c r="E87" s="743">
        <v>0</v>
      </c>
      <c r="F87" s="743">
        <v>0</v>
      </c>
      <c r="G87" s="426"/>
      <c r="H87" s="425"/>
      <c r="I87" s="290"/>
    </row>
    <row r="88" spans="1:9" ht="15" x14ac:dyDescent="0.25">
      <c r="A88" s="435"/>
      <c r="B88" s="105">
        <v>2</v>
      </c>
      <c r="C88" s="107"/>
      <c r="D88" s="105" t="s">
        <v>599</v>
      </c>
      <c r="E88" s="743">
        <v>0</v>
      </c>
      <c r="F88" s="743">
        <v>0</v>
      </c>
      <c r="G88" s="426" t="s">
        <v>600</v>
      </c>
      <c r="H88" s="412" t="s">
        <v>601</v>
      </c>
      <c r="I88" s="290"/>
    </row>
    <row r="89" spans="1:9" ht="15" x14ac:dyDescent="0.25">
      <c r="A89" s="435"/>
      <c r="B89" s="105">
        <v>3</v>
      </c>
      <c r="C89" s="107"/>
      <c r="D89" s="112" t="s">
        <v>602</v>
      </c>
      <c r="E89" s="743">
        <v>0</v>
      </c>
      <c r="F89" s="743">
        <v>0</v>
      </c>
      <c r="G89" s="426" t="s">
        <v>603</v>
      </c>
      <c r="H89" s="412" t="s">
        <v>603</v>
      </c>
      <c r="I89" s="290"/>
    </row>
    <row r="90" spans="1:9" ht="15" x14ac:dyDescent="0.25">
      <c r="A90" s="435"/>
      <c r="B90" s="105">
        <v>4</v>
      </c>
      <c r="C90" s="107"/>
      <c r="D90" s="118" t="s">
        <v>604</v>
      </c>
      <c r="E90" s="743">
        <v>0</v>
      </c>
      <c r="F90" s="743">
        <v>0</v>
      </c>
      <c r="G90" s="440"/>
      <c r="H90" s="439"/>
      <c r="I90" s="290"/>
    </row>
    <row r="91" spans="1:9" ht="15.75" thickBot="1" x14ac:dyDescent="0.3">
      <c r="A91" s="435"/>
      <c r="B91" s="105"/>
      <c r="C91" s="107"/>
      <c r="D91" s="113" t="s">
        <v>807</v>
      </c>
      <c r="E91" s="744">
        <f>E85+E88+E89+E90</f>
        <v>0</v>
      </c>
      <c r="F91" s="744">
        <f>F85+F88+F89+F90</f>
        <v>0</v>
      </c>
      <c r="G91" s="438"/>
      <c r="H91" s="417"/>
      <c r="I91" s="290" t="s">
        <v>989</v>
      </c>
    </row>
    <row r="92" spans="1:9" ht="15.75" customHeight="1" thickBot="1" x14ac:dyDescent="0.3">
      <c r="A92" s="435"/>
      <c r="B92" s="105"/>
      <c r="C92" s="107"/>
      <c r="D92" s="113" t="s">
        <v>605</v>
      </c>
      <c r="E92" s="742">
        <f>E61+E77+E82+E91</f>
        <v>0</v>
      </c>
      <c r="F92" s="742">
        <f>F61+F77+F82+F91</f>
        <v>0</v>
      </c>
      <c r="G92" s="437"/>
      <c r="H92" s="436"/>
      <c r="I92" s="290" t="s">
        <v>988</v>
      </c>
    </row>
    <row r="93" spans="1:9" ht="15" x14ac:dyDescent="0.25">
      <c r="A93" s="435"/>
      <c r="B93" s="105"/>
      <c r="C93" s="107"/>
      <c r="D93" s="105"/>
      <c r="E93" s="741"/>
      <c r="F93" s="741"/>
      <c r="G93" s="426"/>
      <c r="H93" s="425"/>
      <c r="I93" s="290"/>
    </row>
    <row r="94" spans="1:9" ht="15" x14ac:dyDescent="0.25">
      <c r="A94" s="435"/>
      <c r="B94" s="105"/>
      <c r="C94" s="107"/>
      <c r="D94" s="109" t="s">
        <v>606</v>
      </c>
      <c r="E94" s="741"/>
      <c r="F94" s="741"/>
      <c r="G94" s="426"/>
      <c r="H94" s="425"/>
      <c r="I94" s="290"/>
    </row>
    <row r="95" spans="1:9" ht="15" x14ac:dyDescent="0.25">
      <c r="A95" s="435" t="s">
        <v>419</v>
      </c>
      <c r="B95" s="105">
        <v>1</v>
      </c>
      <c r="C95" s="107"/>
      <c r="D95" s="105" t="s">
        <v>607</v>
      </c>
      <c r="E95" s="743">
        <v>0</v>
      </c>
      <c r="F95" s="743">
        <v>0</v>
      </c>
      <c r="G95" s="426" t="s">
        <v>608</v>
      </c>
      <c r="H95" s="412" t="s">
        <v>608</v>
      </c>
      <c r="I95" s="290"/>
    </row>
    <row r="96" spans="1:9" ht="15.75" thickBot="1" x14ac:dyDescent="0.3">
      <c r="A96" s="435" t="s">
        <v>419</v>
      </c>
      <c r="B96" s="105">
        <v>2</v>
      </c>
      <c r="C96" s="107"/>
      <c r="D96" s="105" t="s">
        <v>609</v>
      </c>
      <c r="E96" s="743">
        <v>0</v>
      </c>
      <c r="F96" s="743">
        <v>0</v>
      </c>
      <c r="G96" s="426" t="s">
        <v>608</v>
      </c>
      <c r="H96" s="412" t="s">
        <v>608</v>
      </c>
      <c r="I96" s="290"/>
    </row>
    <row r="97" spans="1:9" ht="15.75" thickBot="1" x14ac:dyDescent="0.3">
      <c r="A97" s="435"/>
      <c r="B97" s="105"/>
      <c r="C97" s="107"/>
      <c r="D97" s="113" t="s">
        <v>610</v>
      </c>
      <c r="E97" s="742">
        <f>E95+E96</f>
        <v>0</v>
      </c>
      <c r="F97" s="742">
        <f>F95+F96</f>
        <v>0</v>
      </c>
      <c r="G97" s="437"/>
      <c r="H97" s="436"/>
      <c r="I97" s="290" t="s">
        <v>987</v>
      </c>
    </row>
    <row r="98" spans="1:9" ht="15.75" thickBot="1" x14ac:dyDescent="0.3">
      <c r="A98" s="435"/>
      <c r="B98" s="105"/>
      <c r="C98" s="107"/>
      <c r="D98" s="113"/>
      <c r="E98" s="741"/>
      <c r="F98" s="741"/>
      <c r="G98" s="426"/>
      <c r="H98" s="425"/>
      <c r="I98" s="290"/>
    </row>
    <row r="99" spans="1:9" ht="15.75" thickBot="1" x14ac:dyDescent="0.3">
      <c r="A99" s="434"/>
      <c r="B99" s="101"/>
      <c r="C99" s="121"/>
      <c r="D99" s="138" t="s">
        <v>611</v>
      </c>
      <c r="E99" s="731">
        <f>E9+E57+E92+E97</f>
        <v>0</v>
      </c>
      <c r="F99" s="731">
        <f>F9+F57+F92+F97</f>
        <v>0</v>
      </c>
      <c r="G99" s="411">
        <f>+G97+G92+G57+G9</f>
        <v>0</v>
      </c>
      <c r="H99" s="433">
        <f>+H97+H92+H57+H9</f>
        <v>0</v>
      </c>
      <c r="I99" s="290" t="s">
        <v>986</v>
      </c>
    </row>
    <row r="100" spans="1:9" ht="15.75" thickTop="1" x14ac:dyDescent="0.25">
      <c r="A100" s="432"/>
      <c r="B100" s="105"/>
      <c r="C100" s="105"/>
      <c r="D100" s="113"/>
      <c r="E100" s="431"/>
      <c r="F100" s="431"/>
      <c r="G100" s="431"/>
      <c r="H100" s="430"/>
    </row>
    <row r="101" spans="1:9" ht="15" x14ac:dyDescent="0.25">
      <c r="A101" s="429"/>
      <c r="B101" s="94"/>
      <c r="C101" s="94"/>
      <c r="D101" s="948" t="s">
        <v>612</v>
      </c>
      <c r="E101" s="949"/>
      <c r="F101" s="949"/>
      <c r="G101" s="949"/>
      <c r="H101" s="949"/>
    </row>
    <row r="102" spans="1:9" ht="15" x14ac:dyDescent="0.25">
      <c r="A102" s="429"/>
      <c r="B102" s="94"/>
      <c r="C102" s="94"/>
      <c r="D102" s="948" t="s">
        <v>613</v>
      </c>
      <c r="E102" s="949"/>
      <c r="F102" s="949"/>
      <c r="G102" s="949"/>
      <c r="H102" s="949"/>
    </row>
    <row r="103" spans="1:9" ht="15" x14ac:dyDescent="0.25">
      <c r="A103" s="429"/>
      <c r="B103" s="94"/>
      <c r="C103" s="94"/>
      <c r="D103" s="950" t="s">
        <v>614</v>
      </c>
      <c r="E103" s="949"/>
      <c r="F103" s="949"/>
      <c r="G103" s="949"/>
      <c r="H103" s="949"/>
    </row>
    <row r="104" spans="1:9" ht="15" x14ac:dyDescent="0.25">
      <c r="A104" s="429"/>
      <c r="B104" s="94"/>
      <c r="C104" s="94"/>
      <c r="D104" s="94"/>
      <c r="E104" s="94"/>
      <c r="F104" s="94"/>
      <c r="G104" s="94"/>
      <c r="H104" s="94"/>
    </row>
    <row r="105" spans="1:9" ht="15" x14ac:dyDescent="0.25">
      <c r="A105" s="429"/>
      <c r="B105" s="94"/>
      <c r="C105" s="94"/>
      <c r="G105" s="94"/>
      <c r="H105" s="94"/>
    </row>
    <row r="106" spans="1:9" ht="15" x14ac:dyDescent="0.25">
      <c r="A106" s="429"/>
      <c r="B106" s="94"/>
      <c r="C106" s="94"/>
      <c r="G106" s="94"/>
      <c r="H106" s="94"/>
    </row>
  </sheetData>
  <sheetProtection password="D3C7" sheet="1"/>
  <mergeCells count="10">
    <mergeCell ref="D101:H101"/>
    <mergeCell ref="D102:H102"/>
    <mergeCell ref="D103:H103"/>
    <mergeCell ref="A1:H1"/>
    <mergeCell ref="A2:H2"/>
    <mergeCell ref="A3:H3"/>
    <mergeCell ref="A4:H4"/>
    <mergeCell ref="D5:D6"/>
    <mergeCell ref="E5:E6"/>
    <mergeCell ref="F5:F6"/>
  </mergeCells>
  <conditionalFormatting sqref="E7 E12:E18 E22:E41 E45:E54 E60 E63:E76 E80:E81 E85:E90 E95:E96">
    <cfRule type="cellIs" dxfId="14" priority="1" stopIfTrue="1" operator="lessThan">
      <formula>0</formula>
    </cfRule>
  </conditionalFormatting>
  <printOptions horizontalCentered="1"/>
  <pageMargins left="0.25" right="0.25" top="0.75" bottom="0.75" header="0.3" footer="0.3"/>
  <pageSetup paperSize="9" scale="72" fitToHeight="0" orientation="portrait" r:id="rId1"/>
  <headerFooter>
    <oddFooter>&amp;C&amp;P</oddFooter>
  </headerFooter>
  <rowBreaks count="1" manualBreakCount="1">
    <brk id="5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1"/>
  <sheetViews>
    <sheetView showGridLines="0" zoomScaleNormal="100" workbookViewId="0">
      <selection sqref="A1:H1"/>
    </sheetView>
  </sheetViews>
  <sheetFormatPr defaultRowHeight="12.75" x14ac:dyDescent="0.2"/>
  <cols>
    <col min="1" max="1" width="3.83203125" style="139" customWidth="1"/>
    <col min="2" max="2" width="5.5" style="139" customWidth="1"/>
    <col min="3" max="3" width="3" style="139" bestFit="1" customWidth="1"/>
    <col min="4" max="4" width="61.83203125" style="139" customWidth="1"/>
    <col min="5" max="6" width="16.83203125" style="139" customWidth="1"/>
    <col min="7" max="8" width="14.83203125" style="139" customWidth="1"/>
    <col min="9" max="16384" width="9.33203125" style="64"/>
  </cols>
  <sheetData>
    <row r="1" spans="1:9" ht="15" customHeight="1" x14ac:dyDescent="0.25">
      <c r="A1" s="951"/>
      <c r="B1" s="952"/>
      <c r="C1" s="952"/>
      <c r="D1" s="952"/>
      <c r="E1" s="952"/>
      <c r="F1" s="952"/>
      <c r="G1" s="952"/>
      <c r="H1" s="952"/>
      <c r="I1" s="290"/>
    </row>
    <row r="2" spans="1:9" ht="24.95" customHeight="1" x14ac:dyDescent="0.2">
      <c r="A2" s="909" t="s">
        <v>313</v>
      </c>
      <c r="B2" s="910"/>
      <c r="C2" s="910"/>
      <c r="D2" s="910"/>
      <c r="E2" s="940"/>
      <c r="F2" s="940"/>
      <c r="G2" s="940"/>
      <c r="H2" s="941"/>
      <c r="I2" s="290"/>
    </row>
    <row r="3" spans="1:9" s="125" customFormat="1" ht="15" customHeight="1" x14ac:dyDescent="0.2">
      <c r="A3" s="912" t="s">
        <v>799</v>
      </c>
      <c r="B3" s="913"/>
      <c r="C3" s="913"/>
      <c r="D3" s="913"/>
      <c r="E3" s="942"/>
      <c r="F3" s="942"/>
      <c r="G3" s="942"/>
      <c r="H3" s="942"/>
      <c r="I3" s="290"/>
    </row>
    <row r="4" spans="1:9" ht="21" customHeight="1" thickBot="1" x14ac:dyDescent="0.4">
      <c r="A4" s="953" t="s">
        <v>963</v>
      </c>
      <c r="B4" s="953"/>
      <c r="C4" s="953"/>
      <c r="D4" s="953"/>
      <c r="E4" s="953"/>
      <c r="F4" s="953"/>
      <c r="G4" s="953"/>
      <c r="H4" s="954"/>
      <c r="I4" s="290"/>
    </row>
    <row r="5" spans="1:9" ht="15.75" thickTop="1" x14ac:dyDescent="0.25">
      <c r="A5" s="96"/>
      <c r="B5" s="97"/>
      <c r="C5" s="97"/>
      <c r="D5" s="961" t="s">
        <v>615</v>
      </c>
      <c r="E5" s="957" t="s">
        <v>800</v>
      </c>
      <c r="F5" s="957" t="s">
        <v>801</v>
      </c>
      <c r="G5" s="126" t="s">
        <v>378</v>
      </c>
      <c r="H5" s="127" t="s">
        <v>378</v>
      </c>
      <c r="I5" s="290"/>
    </row>
    <row r="6" spans="1:9" ht="15.75" thickBot="1" x14ac:dyDescent="0.3">
      <c r="A6" s="100"/>
      <c r="B6" s="101"/>
      <c r="C6" s="101"/>
      <c r="D6" s="962"/>
      <c r="E6" s="958"/>
      <c r="F6" s="958"/>
      <c r="G6" s="128" t="s">
        <v>488</v>
      </c>
      <c r="H6" s="129" t="s">
        <v>380</v>
      </c>
      <c r="I6" s="290"/>
    </row>
    <row r="7" spans="1:9" ht="15.75" thickTop="1" x14ac:dyDescent="0.25">
      <c r="A7" s="96"/>
      <c r="B7" s="97"/>
      <c r="C7" s="104"/>
      <c r="D7" s="109" t="s">
        <v>616</v>
      </c>
      <c r="E7" s="752"/>
      <c r="F7" s="752"/>
      <c r="G7" s="467"/>
      <c r="H7" s="425"/>
      <c r="I7" s="290"/>
    </row>
    <row r="8" spans="1:9" ht="15" x14ac:dyDescent="0.25">
      <c r="A8" s="106" t="s">
        <v>493</v>
      </c>
      <c r="B8" s="105"/>
      <c r="C8" s="107"/>
      <c r="D8" s="105" t="s">
        <v>617</v>
      </c>
      <c r="E8" s="743">
        <v>0</v>
      </c>
      <c r="F8" s="743">
        <v>0</v>
      </c>
      <c r="G8" s="426" t="s">
        <v>618</v>
      </c>
      <c r="H8" s="425" t="s">
        <v>618</v>
      </c>
      <c r="I8" s="290"/>
    </row>
    <row r="9" spans="1:9" ht="15" x14ac:dyDescent="0.25">
      <c r="A9" s="106" t="s">
        <v>511</v>
      </c>
      <c r="B9" s="105"/>
      <c r="C9" s="107"/>
      <c r="D9" s="105" t="s">
        <v>619</v>
      </c>
      <c r="E9" s="741">
        <f>E10+E11+E12</f>
        <v>0</v>
      </c>
      <c r="F9" s="741">
        <f>F10+F11+F12</f>
        <v>0</v>
      </c>
      <c r="G9" s="426"/>
      <c r="H9" s="425"/>
      <c r="I9" s="290" t="s">
        <v>1016</v>
      </c>
    </row>
    <row r="10" spans="1:9" ht="30" x14ac:dyDescent="0.25">
      <c r="A10" s="106"/>
      <c r="B10" s="105" t="s">
        <v>371</v>
      </c>
      <c r="C10" s="107"/>
      <c r="D10" s="110" t="s">
        <v>620</v>
      </c>
      <c r="E10" s="743">
        <v>0</v>
      </c>
      <c r="F10" s="743">
        <v>0</v>
      </c>
      <c r="G10" s="452" t="s">
        <v>621</v>
      </c>
      <c r="H10" s="466" t="s">
        <v>621</v>
      </c>
      <c r="I10" s="290"/>
    </row>
    <row r="11" spans="1:9" ht="15" x14ac:dyDescent="0.25">
      <c r="A11" s="106"/>
      <c r="B11" s="105" t="s">
        <v>372</v>
      </c>
      <c r="C11" s="107"/>
      <c r="D11" s="110" t="s">
        <v>622</v>
      </c>
      <c r="E11" s="743">
        <v>0</v>
      </c>
      <c r="F11" s="743">
        <v>0</v>
      </c>
      <c r="G11" s="426" t="s">
        <v>623</v>
      </c>
      <c r="H11" s="425" t="s">
        <v>623</v>
      </c>
      <c r="I11" s="290"/>
    </row>
    <row r="12" spans="1:9" ht="15" x14ac:dyDescent="0.25">
      <c r="A12" s="106"/>
      <c r="B12" s="105" t="s">
        <v>373</v>
      </c>
      <c r="C12" s="107"/>
      <c r="D12" s="110" t="s">
        <v>624</v>
      </c>
      <c r="E12" s="743">
        <v>0</v>
      </c>
      <c r="F12" s="743">
        <v>0</v>
      </c>
      <c r="G12" s="426"/>
      <c r="H12" s="425"/>
      <c r="I12" s="290"/>
    </row>
    <row r="13" spans="1:9" ht="15" x14ac:dyDescent="0.25">
      <c r="A13" s="106" t="s">
        <v>521</v>
      </c>
      <c r="B13" s="105"/>
      <c r="C13" s="107"/>
      <c r="D13" s="105" t="s">
        <v>625</v>
      </c>
      <c r="E13" s="743">
        <v>0</v>
      </c>
      <c r="F13" s="743">
        <v>0</v>
      </c>
      <c r="G13" s="426" t="s">
        <v>626</v>
      </c>
      <c r="H13" s="425" t="s">
        <v>626</v>
      </c>
      <c r="I13" s="290"/>
    </row>
    <row r="14" spans="1:9" ht="15.75" thickBot="1" x14ac:dyDescent="0.3">
      <c r="A14" s="106"/>
      <c r="B14" s="105"/>
      <c r="C14" s="107"/>
      <c r="D14" s="109"/>
      <c r="E14" s="741"/>
      <c r="F14" s="741"/>
      <c r="G14" s="426"/>
      <c r="H14" s="425"/>
      <c r="I14" s="290"/>
    </row>
    <row r="15" spans="1:9" ht="15.75" thickBot="1" x14ac:dyDescent="0.3">
      <c r="A15" s="106"/>
      <c r="B15" s="105"/>
      <c r="C15" s="107"/>
      <c r="D15" s="113" t="s">
        <v>627</v>
      </c>
      <c r="E15" s="750">
        <f>E8+E9+E13</f>
        <v>0</v>
      </c>
      <c r="F15" s="750">
        <f>F8+F9+F13</f>
        <v>0</v>
      </c>
      <c r="G15" s="463"/>
      <c r="H15" s="462"/>
      <c r="I15" s="290" t="s">
        <v>1015</v>
      </c>
    </row>
    <row r="16" spans="1:9" ht="15" x14ac:dyDescent="0.25">
      <c r="A16" s="106"/>
      <c r="B16" s="105"/>
      <c r="C16" s="107"/>
      <c r="D16" s="105"/>
      <c r="E16" s="741"/>
      <c r="F16" s="741"/>
      <c r="G16" s="426"/>
      <c r="H16" s="425"/>
      <c r="I16" s="290"/>
    </row>
    <row r="17" spans="1:9" ht="15" x14ac:dyDescent="0.25">
      <c r="A17" s="106"/>
      <c r="B17" s="105"/>
      <c r="C17" s="107"/>
      <c r="D17" s="109" t="s">
        <v>628</v>
      </c>
      <c r="E17" s="741"/>
      <c r="F17" s="741"/>
      <c r="G17" s="426"/>
      <c r="H17" s="425"/>
      <c r="I17" s="290"/>
    </row>
    <row r="18" spans="1:9" ht="15" x14ac:dyDescent="0.25">
      <c r="A18" s="106"/>
      <c r="B18" s="105">
        <v>1</v>
      </c>
      <c r="C18" s="107"/>
      <c r="D18" s="105" t="s">
        <v>629</v>
      </c>
      <c r="E18" s="743">
        <v>0</v>
      </c>
      <c r="F18" s="743">
        <v>0</v>
      </c>
      <c r="G18" s="426" t="s">
        <v>630</v>
      </c>
      <c r="H18" s="425" t="s">
        <v>630</v>
      </c>
      <c r="I18" s="290"/>
    </row>
    <row r="19" spans="1:9" ht="15" x14ac:dyDescent="0.25">
      <c r="A19" s="106"/>
      <c r="B19" s="105">
        <v>2</v>
      </c>
      <c r="C19" s="107"/>
      <c r="D19" s="105" t="s">
        <v>631</v>
      </c>
      <c r="E19" s="743">
        <v>0</v>
      </c>
      <c r="F19" s="743">
        <v>0</v>
      </c>
      <c r="G19" s="426" t="s">
        <v>632</v>
      </c>
      <c r="H19" s="425" t="s">
        <v>632</v>
      </c>
      <c r="I19" s="290"/>
    </row>
    <row r="20" spans="1:9" ht="15" x14ac:dyDescent="0.25">
      <c r="A20" s="106"/>
      <c r="B20" s="105">
        <v>3</v>
      </c>
      <c r="C20" s="107"/>
      <c r="D20" s="105" t="s">
        <v>633</v>
      </c>
      <c r="E20" s="743">
        <v>0</v>
      </c>
      <c r="F20" s="743">
        <v>0</v>
      </c>
      <c r="G20" s="426" t="s">
        <v>634</v>
      </c>
      <c r="H20" s="425" t="s">
        <v>634</v>
      </c>
      <c r="I20" s="290"/>
    </row>
    <row r="21" spans="1:9" ht="15.75" thickBot="1" x14ac:dyDescent="0.3">
      <c r="A21" s="106"/>
      <c r="B21" s="105"/>
      <c r="C21" s="107"/>
      <c r="D21" s="109"/>
      <c r="E21" s="741"/>
      <c r="F21" s="741"/>
      <c r="G21" s="426"/>
      <c r="H21" s="425"/>
      <c r="I21" s="290"/>
    </row>
    <row r="22" spans="1:9" ht="15.75" thickBot="1" x14ac:dyDescent="0.3">
      <c r="A22" s="106"/>
      <c r="B22" s="105"/>
      <c r="C22" s="107"/>
      <c r="D22" s="113" t="s">
        <v>635</v>
      </c>
      <c r="E22" s="750">
        <f>E18+E19+E20</f>
        <v>0</v>
      </c>
      <c r="F22" s="750">
        <f>F18+F19+F20</f>
        <v>0</v>
      </c>
      <c r="G22" s="465"/>
      <c r="H22" s="464"/>
      <c r="I22" s="290" t="s">
        <v>997</v>
      </c>
    </row>
    <row r="23" spans="1:9" ht="15" x14ac:dyDescent="0.25">
      <c r="A23" s="106"/>
      <c r="B23" s="105"/>
      <c r="C23" s="107"/>
      <c r="D23" s="113"/>
      <c r="E23" s="741"/>
      <c r="F23" s="741"/>
      <c r="G23" s="426"/>
      <c r="H23" s="425"/>
      <c r="I23" s="290"/>
    </row>
    <row r="24" spans="1:9" ht="15.75" thickBot="1" x14ac:dyDescent="0.3">
      <c r="A24" s="106"/>
      <c r="B24" s="105"/>
      <c r="C24" s="107"/>
      <c r="D24" s="117" t="s">
        <v>636</v>
      </c>
      <c r="E24" s="743">
        <v>0</v>
      </c>
      <c r="F24" s="743">
        <v>0</v>
      </c>
      <c r="G24" s="426" t="s">
        <v>637</v>
      </c>
      <c r="H24" s="425" t="s">
        <v>637</v>
      </c>
      <c r="I24" s="290"/>
    </row>
    <row r="25" spans="1:9" ht="15.75" thickBot="1" x14ac:dyDescent="0.3">
      <c r="A25" s="106"/>
      <c r="B25" s="105"/>
      <c r="C25" s="107"/>
      <c r="D25" s="113" t="s">
        <v>638</v>
      </c>
      <c r="E25" s="750">
        <f>E24</f>
        <v>0</v>
      </c>
      <c r="F25" s="750">
        <f>F24</f>
        <v>0</v>
      </c>
      <c r="G25" s="465"/>
      <c r="H25" s="464"/>
      <c r="I25" s="290" t="s">
        <v>1014</v>
      </c>
    </row>
    <row r="26" spans="1:9" ht="15" x14ac:dyDescent="0.25">
      <c r="A26" s="106"/>
      <c r="B26" s="105"/>
      <c r="C26" s="107"/>
      <c r="D26" s="113"/>
      <c r="E26" s="741"/>
      <c r="F26" s="741"/>
      <c r="G26" s="426"/>
      <c r="H26" s="425"/>
      <c r="I26" s="290"/>
    </row>
    <row r="27" spans="1:9" ht="15" x14ac:dyDescent="0.25">
      <c r="A27" s="106"/>
      <c r="B27" s="105"/>
      <c r="C27" s="107"/>
      <c r="D27" s="108" t="s">
        <v>1013</v>
      </c>
      <c r="E27" s="741"/>
      <c r="F27" s="741"/>
      <c r="G27" s="426"/>
      <c r="H27" s="425"/>
      <c r="I27" s="782" t="s">
        <v>998</v>
      </c>
    </row>
    <row r="28" spans="1:9" ht="15" x14ac:dyDescent="0.25">
      <c r="A28" s="106"/>
      <c r="B28" s="105">
        <v>1</v>
      </c>
      <c r="C28" s="107"/>
      <c r="D28" s="105" t="s">
        <v>639</v>
      </c>
      <c r="E28" s="741">
        <f>E29+E30+E31+E32</f>
        <v>0</v>
      </c>
      <c r="F28" s="741">
        <f>F29+F30+F31+F32</f>
        <v>0</v>
      </c>
      <c r="G28" s="426"/>
      <c r="H28" s="425"/>
      <c r="I28" s="782" t="s">
        <v>1079</v>
      </c>
    </row>
    <row r="29" spans="1:9" ht="15" x14ac:dyDescent="0.25">
      <c r="A29" s="106"/>
      <c r="B29" s="105"/>
      <c r="C29" s="107" t="s">
        <v>640</v>
      </c>
      <c r="D29" s="110" t="s">
        <v>641</v>
      </c>
      <c r="E29" s="743">
        <v>0</v>
      </c>
      <c r="F29" s="743">
        <v>0</v>
      </c>
      <c r="G29" s="426" t="s">
        <v>642</v>
      </c>
      <c r="H29" s="425" t="s">
        <v>643</v>
      </c>
      <c r="I29" s="290"/>
    </row>
    <row r="30" spans="1:9" ht="15" x14ac:dyDescent="0.25">
      <c r="A30" s="106"/>
      <c r="B30" s="105"/>
      <c r="C30" s="107" t="s">
        <v>372</v>
      </c>
      <c r="D30" s="110" t="s">
        <v>644</v>
      </c>
      <c r="E30" s="743">
        <v>0</v>
      </c>
      <c r="F30" s="743">
        <v>0</v>
      </c>
      <c r="G30" s="426"/>
      <c r="H30" s="425"/>
      <c r="I30" s="290"/>
    </row>
    <row r="31" spans="1:9" ht="15" x14ac:dyDescent="0.25">
      <c r="A31" s="106"/>
      <c r="B31" s="105"/>
      <c r="C31" s="107" t="s">
        <v>373</v>
      </c>
      <c r="D31" s="110" t="s">
        <v>645</v>
      </c>
      <c r="E31" s="743">
        <v>0</v>
      </c>
      <c r="F31" s="743">
        <v>0</v>
      </c>
      <c r="G31" s="426" t="s">
        <v>646</v>
      </c>
      <c r="H31" s="425" t="s">
        <v>647</v>
      </c>
      <c r="I31" s="290"/>
    </row>
    <row r="32" spans="1:9" ht="15" x14ac:dyDescent="0.25">
      <c r="A32" s="106"/>
      <c r="B32" s="130"/>
      <c r="C32" s="107" t="s">
        <v>374</v>
      </c>
      <c r="D32" s="110" t="s">
        <v>648</v>
      </c>
      <c r="E32" s="743">
        <v>0</v>
      </c>
      <c r="F32" s="743">
        <v>0</v>
      </c>
      <c r="G32" s="426" t="s">
        <v>649</v>
      </c>
      <c r="H32" s="425"/>
      <c r="I32" s="290"/>
    </row>
    <row r="33" spans="1:9" ht="15" x14ac:dyDescent="0.25">
      <c r="A33" s="106"/>
      <c r="B33" s="105">
        <v>2</v>
      </c>
      <c r="C33" s="107"/>
      <c r="D33" s="105" t="s">
        <v>650</v>
      </c>
      <c r="E33" s="743">
        <v>0</v>
      </c>
      <c r="F33" s="743">
        <v>0</v>
      </c>
      <c r="G33" s="426" t="s">
        <v>651</v>
      </c>
      <c r="H33" s="425" t="s">
        <v>652</v>
      </c>
      <c r="I33" s="290"/>
    </row>
    <row r="34" spans="1:9" ht="15" x14ac:dyDescent="0.25">
      <c r="A34" s="106"/>
      <c r="B34" s="105">
        <v>3</v>
      </c>
      <c r="C34" s="107"/>
      <c r="D34" s="105" t="s">
        <v>653</v>
      </c>
      <c r="E34" s="743">
        <v>0</v>
      </c>
      <c r="F34" s="743">
        <v>0</v>
      </c>
      <c r="G34" s="426" t="s">
        <v>652</v>
      </c>
      <c r="H34" s="425" t="s">
        <v>649</v>
      </c>
      <c r="I34" s="290"/>
    </row>
    <row r="35" spans="1:9" ht="15" x14ac:dyDescent="0.25">
      <c r="A35" s="106"/>
      <c r="B35" s="105">
        <v>4</v>
      </c>
      <c r="C35" s="131"/>
      <c r="D35" s="112" t="s">
        <v>654</v>
      </c>
      <c r="E35" s="741">
        <f>E36+E37+E38+E39+E40</f>
        <v>0</v>
      </c>
      <c r="F35" s="741">
        <f>F36+F37+F38+F39+F40</f>
        <v>0</v>
      </c>
      <c r="G35" s="426"/>
      <c r="H35" s="425"/>
      <c r="I35" s="290" t="s">
        <v>1012</v>
      </c>
    </row>
    <row r="36" spans="1:9" ht="15" x14ac:dyDescent="0.25">
      <c r="A36" s="106"/>
      <c r="B36" s="130"/>
      <c r="C36" s="107" t="s">
        <v>371</v>
      </c>
      <c r="D36" s="132" t="s">
        <v>655</v>
      </c>
      <c r="E36" s="743">
        <v>0</v>
      </c>
      <c r="F36" s="743">
        <v>0</v>
      </c>
      <c r="G36" s="426"/>
      <c r="H36" s="425"/>
      <c r="I36" s="290"/>
    </row>
    <row r="37" spans="1:9" ht="15" x14ac:dyDescent="0.25">
      <c r="A37" s="106"/>
      <c r="B37" s="130"/>
      <c r="C37" s="107" t="s">
        <v>372</v>
      </c>
      <c r="D37" s="132" t="s">
        <v>555</v>
      </c>
      <c r="E37" s="743">
        <v>0</v>
      </c>
      <c r="F37" s="743">
        <v>0</v>
      </c>
      <c r="G37" s="426"/>
      <c r="H37" s="425"/>
      <c r="I37" s="290"/>
    </row>
    <row r="38" spans="1:9" ht="15" x14ac:dyDescent="0.25">
      <c r="A38" s="106"/>
      <c r="B38" s="105"/>
      <c r="C38" s="107" t="s">
        <v>373</v>
      </c>
      <c r="D38" s="110" t="s">
        <v>548</v>
      </c>
      <c r="E38" s="743">
        <v>0</v>
      </c>
      <c r="F38" s="743">
        <v>0</v>
      </c>
      <c r="G38" s="426" t="s">
        <v>656</v>
      </c>
      <c r="H38" s="425" t="s">
        <v>657</v>
      </c>
      <c r="I38" s="290"/>
    </row>
    <row r="39" spans="1:9" ht="15" x14ac:dyDescent="0.25">
      <c r="A39" s="106"/>
      <c r="B39" s="105"/>
      <c r="C39" s="107" t="s">
        <v>374</v>
      </c>
      <c r="D39" s="110" t="s">
        <v>550</v>
      </c>
      <c r="E39" s="743">
        <v>0</v>
      </c>
      <c r="F39" s="743">
        <v>0</v>
      </c>
      <c r="G39" s="426" t="s">
        <v>658</v>
      </c>
      <c r="H39" s="425" t="s">
        <v>656</v>
      </c>
      <c r="I39" s="290"/>
    </row>
    <row r="40" spans="1:9" ht="15" x14ac:dyDescent="0.25">
      <c r="A40" s="106"/>
      <c r="B40" s="105"/>
      <c r="C40" s="107" t="s">
        <v>468</v>
      </c>
      <c r="D40" s="110" t="s">
        <v>552</v>
      </c>
      <c r="E40" s="743">
        <v>0</v>
      </c>
      <c r="F40" s="743">
        <v>0</v>
      </c>
      <c r="G40" s="426"/>
      <c r="H40" s="425"/>
      <c r="I40" s="290"/>
    </row>
    <row r="41" spans="1:9" ht="15" x14ac:dyDescent="0.25">
      <c r="A41" s="106"/>
      <c r="B41" s="105">
        <v>5</v>
      </c>
      <c r="C41" s="107"/>
      <c r="D41" s="105" t="s">
        <v>659</v>
      </c>
      <c r="E41" s="741">
        <f>E42+E43+E44+E45</f>
        <v>0</v>
      </c>
      <c r="F41" s="741">
        <f>F42+F43+F44+F45</f>
        <v>0</v>
      </c>
      <c r="G41" s="426" t="s">
        <v>660</v>
      </c>
      <c r="H41" s="425" t="s">
        <v>661</v>
      </c>
      <c r="I41" s="290" t="s">
        <v>1011</v>
      </c>
    </row>
    <row r="42" spans="1:9" ht="15" x14ac:dyDescent="0.25">
      <c r="A42" s="106"/>
      <c r="B42" s="105"/>
      <c r="C42" s="107" t="s">
        <v>371</v>
      </c>
      <c r="D42" s="110" t="s">
        <v>662</v>
      </c>
      <c r="E42" s="743">
        <v>0</v>
      </c>
      <c r="F42" s="743">
        <v>0</v>
      </c>
      <c r="G42" s="426"/>
      <c r="H42" s="425"/>
      <c r="I42" s="290"/>
    </row>
    <row r="43" spans="1:9" ht="15" x14ac:dyDescent="0.25">
      <c r="A43" s="106"/>
      <c r="B43" s="105"/>
      <c r="C43" s="107" t="s">
        <v>372</v>
      </c>
      <c r="D43" s="110" t="s">
        <v>663</v>
      </c>
      <c r="E43" s="743">
        <v>0</v>
      </c>
      <c r="F43" s="743">
        <v>0</v>
      </c>
      <c r="G43" s="426"/>
      <c r="H43" s="425"/>
      <c r="I43" s="290"/>
    </row>
    <row r="44" spans="1:9" ht="15" x14ac:dyDescent="0.25">
      <c r="A44" s="106"/>
      <c r="B44" s="105"/>
      <c r="C44" s="107" t="s">
        <v>373</v>
      </c>
      <c r="D44" s="110" t="s">
        <v>584</v>
      </c>
      <c r="E44" s="743">
        <v>0</v>
      </c>
      <c r="F44" s="743">
        <v>0</v>
      </c>
      <c r="G44" s="426"/>
      <c r="H44" s="425"/>
      <c r="I44" s="722" t="s">
        <v>993</v>
      </c>
    </row>
    <row r="45" spans="1:9" ht="15.75" thickBot="1" x14ac:dyDescent="0.3">
      <c r="A45" s="106"/>
      <c r="B45" s="105"/>
      <c r="C45" s="107" t="s">
        <v>374</v>
      </c>
      <c r="D45" s="110" t="s">
        <v>585</v>
      </c>
      <c r="E45" s="743">
        <v>0</v>
      </c>
      <c r="F45" s="743">
        <v>0</v>
      </c>
      <c r="G45" s="426"/>
      <c r="H45" s="425"/>
      <c r="I45" s="290"/>
    </row>
    <row r="46" spans="1:9" ht="15.75" thickBot="1" x14ac:dyDescent="0.3">
      <c r="A46" s="133"/>
      <c r="B46" s="134"/>
      <c r="C46" s="135"/>
      <c r="D46" s="136" t="s">
        <v>664</v>
      </c>
      <c r="E46" s="750">
        <f>E28+E33+E34+E35+E41</f>
        <v>0</v>
      </c>
      <c r="F46" s="750">
        <f>F28+F33+F34+F35+F41</f>
        <v>0</v>
      </c>
      <c r="G46" s="463"/>
      <c r="H46" s="462"/>
      <c r="I46" s="290" t="s">
        <v>1010</v>
      </c>
    </row>
    <row r="47" spans="1:9" ht="15" x14ac:dyDescent="0.25">
      <c r="A47" s="106"/>
      <c r="B47" s="105"/>
      <c r="C47" s="107"/>
      <c r="D47" s="105"/>
      <c r="E47" s="741"/>
      <c r="F47" s="741"/>
      <c r="G47" s="426"/>
      <c r="H47" s="425"/>
      <c r="I47" s="290"/>
    </row>
    <row r="48" spans="1:9" ht="15" x14ac:dyDescent="0.25">
      <c r="A48" s="106"/>
      <c r="B48" s="105"/>
      <c r="C48" s="107"/>
      <c r="D48" s="108" t="s">
        <v>665</v>
      </c>
      <c r="E48" s="741"/>
      <c r="F48" s="741"/>
      <c r="G48" s="426"/>
      <c r="H48" s="425"/>
      <c r="I48" s="290"/>
    </row>
    <row r="49" spans="1:9" ht="15" x14ac:dyDescent="0.25">
      <c r="A49" s="106" t="s">
        <v>493</v>
      </c>
      <c r="B49" s="105"/>
      <c r="C49" s="107"/>
      <c r="D49" s="105" t="s">
        <v>666</v>
      </c>
      <c r="E49" s="743">
        <v>0</v>
      </c>
      <c r="F49" s="751">
        <v>0</v>
      </c>
      <c r="G49" s="426" t="s">
        <v>667</v>
      </c>
      <c r="H49" s="425" t="s">
        <v>667</v>
      </c>
      <c r="I49" s="290"/>
    </row>
    <row r="50" spans="1:9" ht="15" x14ac:dyDescent="0.25">
      <c r="A50" s="106" t="s">
        <v>511</v>
      </c>
      <c r="B50" s="105"/>
      <c r="C50" s="107"/>
      <c r="D50" s="105" t="s">
        <v>668</v>
      </c>
      <c r="E50" s="741">
        <f>E51+E54+E55</f>
        <v>0</v>
      </c>
      <c r="F50" s="741">
        <f>F51+F54+F55</f>
        <v>0</v>
      </c>
      <c r="G50" s="426" t="s">
        <v>667</v>
      </c>
      <c r="H50" s="425" t="s">
        <v>667</v>
      </c>
      <c r="I50" s="290" t="s">
        <v>1009</v>
      </c>
    </row>
    <row r="51" spans="1:9" ht="15" x14ac:dyDescent="0.25">
      <c r="A51" s="106"/>
      <c r="B51" s="105">
        <v>1</v>
      </c>
      <c r="C51" s="107"/>
      <c r="D51" s="105" t="s">
        <v>389</v>
      </c>
      <c r="E51" s="741">
        <f>E52+E53</f>
        <v>0</v>
      </c>
      <c r="F51" s="741">
        <f>F52+F53</f>
        <v>0</v>
      </c>
      <c r="G51" s="426"/>
      <c r="H51" s="425"/>
      <c r="I51" s="290"/>
    </row>
    <row r="52" spans="1:9" ht="15" x14ac:dyDescent="0.25">
      <c r="A52" s="106"/>
      <c r="B52" s="105"/>
      <c r="C52" s="107" t="s">
        <v>371</v>
      </c>
      <c r="D52" s="105" t="s">
        <v>808</v>
      </c>
      <c r="E52" s="743">
        <v>0</v>
      </c>
      <c r="F52" s="743">
        <v>0</v>
      </c>
      <c r="G52" s="426"/>
      <c r="H52" s="425"/>
      <c r="I52" s="290"/>
    </row>
    <row r="53" spans="1:9" ht="15" x14ac:dyDescent="0.25">
      <c r="A53" s="106"/>
      <c r="B53" s="105"/>
      <c r="C53" s="107" t="s">
        <v>372</v>
      </c>
      <c r="D53" s="105" t="s">
        <v>444</v>
      </c>
      <c r="E53" s="743">
        <v>0</v>
      </c>
      <c r="F53" s="743">
        <v>0</v>
      </c>
      <c r="G53" s="426"/>
      <c r="H53" s="425"/>
      <c r="I53" s="290"/>
    </row>
    <row r="54" spans="1:9" ht="15" x14ac:dyDescent="0.25">
      <c r="A54" s="106"/>
      <c r="B54" s="105">
        <v>2</v>
      </c>
      <c r="C54" s="107"/>
      <c r="D54" s="105" t="s">
        <v>669</v>
      </c>
      <c r="E54" s="743">
        <v>0</v>
      </c>
      <c r="F54" s="743">
        <v>0</v>
      </c>
      <c r="G54" s="426"/>
      <c r="H54" s="425"/>
      <c r="I54" s="290"/>
    </row>
    <row r="55" spans="1:9" ht="15.75" thickBot="1" x14ac:dyDescent="0.3">
      <c r="A55" s="106"/>
      <c r="B55" s="105">
        <v>3</v>
      </c>
      <c r="C55" s="107"/>
      <c r="D55" s="105" t="s">
        <v>670</v>
      </c>
      <c r="E55" s="743">
        <v>0</v>
      </c>
      <c r="F55" s="743">
        <v>0</v>
      </c>
      <c r="G55" s="426"/>
      <c r="H55" s="425"/>
      <c r="I55" s="290"/>
    </row>
    <row r="56" spans="1:9" ht="15.75" thickBot="1" x14ac:dyDescent="0.3">
      <c r="A56" s="106"/>
      <c r="B56" s="105"/>
      <c r="C56" s="107"/>
      <c r="D56" s="113" t="s">
        <v>671</v>
      </c>
      <c r="E56" s="750">
        <f>E49+E50</f>
        <v>0</v>
      </c>
      <c r="F56" s="750">
        <f>F49+F50</f>
        <v>0</v>
      </c>
      <c r="G56" s="463"/>
      <c r="H56" s="462"/>
      <c r="I56" s="290" t="s">
        <v>1008</v>
      </c>
    </row>
    <row r="57" spans="1:9" ht="15.75" thickBot="1" x14ac:dyDescent="0.3">
      <c r="A57" s="106"/>
      <c r="B57" s="105"/>
      <c r="C57" s="107"/>
      <c r="D57" s="105"/>
      <c r="E57" s="741"/>
      <c r="F57" s="741"/>
      <c r="G57" s="426"/>
      <c r="H57" s="425"/>
      <c r="I57" s="290"/>
    </row>
    <row r="58" spans="1:9" ht="15.75" thickBot="1" x14ac:dyDescent="0.3">
      <c r="A58" s="106"/>
      <c r="B58" s="105"/>
      <c r="C58" s="107"/>
      <c r="D58" s="113" t="s">
        <v>672</v>
      </c>
      <c r="E58" s="749">
        <f>E15+E22+E25+E46+E56</f>
        <v>0</v>
      </c>
      <c r="F58" s="749">
        <f>F15+F22+F25+F46+F56</f>
        <v>0</v>
      </c>
      <c r="G58" s="461">
        <f>+G56+G46+G25+G22+G15</f>
        <v>0</v>
      </c>
      <c r="H58" s="460">
        <f>+H56+H46+H25+H22+H15</f>
        <v>0</v>
      </c>
      <c r="I58" s="290" t="s">
        <v>1007</v>
      </c>
    </row>
    <row r="59" spans="1:9" ht="15" x14ac:dyDescent="0.25">
      <c r="A59" s="106"/>
      <c r="B59" s="105"/>
      <c r="C59" s="107"/>
      <c r="D59" s="113"/>
      <c r="E59" s="748"/>
      <c r="F59" s="748"/>
      <c r="G59" s="459"/>
      <c r="H59" s="458"/>
      <c r="I59" s="290"/>
    </row>
    <row r="60" spans="1:9" ht="15" x14ac:dyDescent="0.25">
      <c r="A60" s="106"/>
      <c r="B60" s="105"/>
      <c r="C60" s="107"/>
      <c r="D60" s="137" t="s">
        <v>673</v>
      </c>
      <c r="E60" s="741"/>
      <c r="F60" s="741"/>
      <c r="G60" s="426"/>
      <c r="H60" s="425"/>
      <c r="I60" s="290"/>
    </row>
    <row r="61" spans="1:9" ht="15" x14ac:dyDescent="0.25">
      <c r="A61" s="106"/>
      <c r="B61" s="105"/>
      <c r="C61" s="107"/>
      <c r="D61" s="120" t="s">
        <v>1023</v>
      </c>
      <c r="E61" s="743">
        <v>0</v>
      </c>
      <c r="F61" s="743">
        <v>0</v>
      </c>
      <c r="G61" s="426"/>
      <c r="H61" s="425"/>
      <c r="I61" s="290"/>
    </row>
    <row r="62" spans="1:9" ht="15" x14ac:dyDescent="0.25">
      <c r="A62" s="106"/>
      <c r="B62" s="105"/>
      <c r="C62" s="107"/>
      <c r="D62" s="105" t="s">
        <v>674</v>
      </c>
      <c r="E62" s="743">
        <v>0</v>
      </c>
      <c r="F62" s="743">
        <v>0</v>
      </c>
      <c r="G62" s="426"/>
      <c r="H62" s="425"/>
      <c r="I62" s="290"/>
    </row>
    <row r="63" spans="1:9" ht="15" x14ac:dyDescent="0.25">
      <c r="A63" s="106"/>
      <c r="B63" s="105"/>
      <c r="C63" s="107"/>
      <c r="D63" s="105" t="s">
        <v>675</v>
      </c>
      <c r="E63" s="743">
        <v>0</v>
      </c>
      <c r="F63" s="743">
        <v>0</v>
      </c>
      <c r="G63" s="426"/>
      <c r="H63" s="425"/>
      <c r="I63" s="290"/>
    </row>
    <row r="64" spans="1:9" ht="15" x14ac:dyDescent="0.25">
      <c r="A64" s="106"/>
      <c r="B64" s="105"/>
      <c r="C64" s="107"/>
      <c r="D64" s="105" t="s">
        <v>676</v>
      </c>
      <c r="E64" s="743">
        <v>0</v>
      </c>
      <c r="F64" s="743">
        <v>0</v>
      </c>
      <c r="G64" s="426"/>
      <c r="H64" s="425"/>
      <c r="I64" s="290"/>
    </row>
    <row r="65" spans="1:9" ht="15" x14ac:dyDescent="0.25">
      <c r="A65" s="106"/>
      <c r="B65" s="105"/>
      <c r="C65" s="107"/>
      <c r="D65" s="105" t="s">
        <v>677</v>
      </c>
      <c r="E65" s="743">
        <v>0</v>
      </c>
      <c r="F65" s="743">
        <v>0</v>
      </c>
      <c r="G65" s="426"/>
      <c r="H65" s="425"/>
      <c r="I65" s="290"/>
    </row>
    <row r="66" spans="1:9" ht="15" x14ac:dyDescent="0.25">
      <c r="A66" s="106"/>
      <c r="B66" s="105"/>
      <c r="C66" s="107"/>
      <c r="D66" s="105" t="s">
        <v>678</v>
      </c>
      <c r="E66" s="743">
        <v>0</v>
      </c>
      <c r="F66" s="743">
        <v>0</v>
      </c>
      <c r="G66" s="426"/>
      <c r="H66" s="425"/>
      <c r="I66" s="290"/>
    </row>
    <row r="67" spans="1:9" ht="15.75" thickBot="1" x14ac:dyDescent="0.3">
      <c r="A67" s="106"/>
      <c r="B67" s="105"/>
      <c r="C67" s="107"/>
      <c r="D67" s="105" t="s">
        <v>679</v>
      </c>
      <c r="E67" s="743">
        <v>0</v>
      </c>
      <c r="F67" s="743">
        <v>0</v>
      </c>
      <c r="G67" s="426"/>
      <c r="H67" s="425"/>
      <c r="I67" s="290"/>
    </row>
    <row r="68" spans="1:9" ht="15.75" thickBot="1" x14ac:dyDescent="0.3">
      <c r="A68" s="100"/>
      <c r="B68" s="101"/>
      <c r="C68" s="121"/>
      <c r="D68" s="138" t="s">
        <v>680</v>
      </c>
      <c r="E68" s="747">
        <f>E61+E62+E63+E64+E65+E66+E67</f>
        <v>0</v>
      </c>
      <c r="F68" s="747">
        <f>F61+F62+F63+F64+F65+F66+F67</f>
        <v>0</v>
      </c>
      <c r="G68" s="457">
        <f>+SUM(G61:G67)</f>
        <v>0</v>
      </c>
      <c r="H68" s="456">
        <f>+SUM(H61:H67)</f>
        <v>0</v>
      </c>
      <c r="I68" s="290" t="s">
        <v>1006</v>
      </c>
    </row>
    <row r="69" spans="1:9" ht="15.75" thickTop="1" x14ac:dyDescent="0.25">
      <c r="A69" s="92"/>
      <c r="B69" s="92"/>
      <c r="C69" s="92"/>
      <c r="D69" s="92"/>
      <c r="E69" s="120"/>
      <c r="F69" s="120"/>
      <c r="G69" s="92"/>
      <c r="H69" s="92"/>
    </row>
    <row r="70" spans="1:9" ht="15" x14ac:dyDescent="0.25">
      <c r="A70" s="92"/>
      <c r="B70" s="92"/>
      <c r="C70" s="92"/>
      <c r="D70" s="959" t="s">
        <v>681</v>
      </c>
      <c r="E70" s="960"/>
      <c r="F70" s="960"/>
      <c r="G70" s="960"/>
      <c r="H70" s="960"/>
    </row>
    <row r="71" spans="1:9" ht="24.95" customHeight="1" x14ac:dyDescent="0.25">
      <c r="A71" s="92"/>
      <c r="B71" s="92"/>
      <c r="C71" s="92"/>
      <c r="D71" s="959" t="s">
        <v>682</v>
      </c>
      <c r="E71" s="960"/>
      <c r="F71" s="960"/>
      <c r="G71" s="960"/>
      <c r="H71" s="960"/>
    </row>
  </sheetData>
  <sheetProtection password="D3C7" sheet="1"/>
  <mergeCells count="9">
    <mergeCell ref="D70:H70"/>
    <mergeCell ref="D71:H71"/>
    <mergeCell ref="A1:H1"/>
    <mergeCell ref="A2:H2"/>
    <mergeCell ref="A3:H3"/>
    <mergeCell ref="A4:H4"/>
    <mergeCell ref="D5:D6"/>
    <mergeCell ref="E5:E6"/>
    <mergeCell ref="F5:F6"/>
  </mergeCells>
  <conditionalFormatting sqref="E8 E11:E12 E18:E20 E24 E28:E45 E49:E55 E61:E67">
    <cfRule type="cellIs" dxfId="13" priority="1" stopIfTrue="1" operator="lessThan">
      <formula>0</formula>
    </cfRule>
  </conditionalFormatting>
  <printOptions horizontalCentered="1"/>
  <pageMargins left="0.25" right="0.25" top="0.75" bottom="0.75" header="0.3" footer="0.3"/>
  <pageSetup paperSize="9" scale="80" fitToHeight="0" orientation="portrait" r:id="rId1"/>
  <headerFooter>
    <oddFooter>&amp;C&amp;P</oddFooter>
  </headerFooter>
  <rowBreaks count="1" manualBreakCount="1">
    <brk id="4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6"/>
  <sheetViews>
    <sheetView showGridLines="0" zoomScaleNormal="100" workbookViewId="0">
      <selection sqref="A1:E1"/>
    </sheetView>
  </sheetViews>
  <sheetFormatPr defaultRowHeight="15" x14ac:dyDescent="0.25"/>
  <cols>
    <col min="1" max="1" width="91.1640625" style="143" customWidth="1"/>
    <col min="2" max="2" width="7.6640625" style="144" customWidth="1"/>
    <col min="3" max="3" width="18.5" style="143" customWidth="1"/>
    <col min="4" max="4" width="19.6640625" style="143" customWidth="1"/>
    <col min="5" max="5" width="15.6640625" style="143" customWidth="1"/>
    <col min="6" max="16384" width="9.33203125" style="143"/>
  </cols>
  <sheetData>
    <row r="1" spans="1:7" ht="15" customHeight="1" x14ac:dyDescent="0.25">
      <c r="A1" s="983"/>
      <c r="B1" s="908"/>
      <c r="C1" s="908"/>
      <c r="D1" s="908"/>
      <c r="E1" s="908"/>
    </row>
    <row r="2" spans="1:7" ht="24.95" customHeight="1" x14ac:dyDescent="0.25">
      <c r="A2" s="909" t="s">
        <v>331</v>
      </c>
      <c r="B2" s="910"/>
      <c r="C2" s="910"/>
      <c r="D2" s="910"/>
      <c r="E2" s="965"/>
    </row>
    <row r="3" spans="1:7" ht="15" customHeight="1" x14ac:dyDescent="0.25">
      <c r="A3" s="912" t="s">
        <v>810</v>
      </c>
      <c r="B3" s="913"/>
      <c r="C3" s="913"/>
      <c r="D3" s="913"/>
      <c r="E3" s="942"/>
      <c r="F3" s="145"/>
      <c r="G3" s="145"/>
    </row>
    <row r="4" spans="1:7" ht="21" customHeight="1" thickBot="1" x14ac:dyDescent="0.4">
      <c r="A4" s="984" t="s">
        <v>823</v>
      </c>
      <c r="B4" s="984"/>
      <c r="C4" s="984"/>
      <c r="D4" s="984"/>
      <c r="E4" s="954"/>
      <c r="F4" s="145"/>
      <c r="G4" s="145"/>
    </row>
    <row r="5" spans="1:7" ht="63" customHeight="1" thickTop="1" x14ac:dyDescent="0.25">
      <c r="A5" s="972"/>
      <c r="B5" s="146"/>
      <c r="C5" s="974" t="s">
        <v>334</v>
      </c>
      <c r="D5" s="975"/>
      <c r="E5" s="976"/>
    </row>
    <row r="6" spans="1:7" ht="57.75" customHeight="1" thickBot="1" x14ac:dyDescent="0.3">
      <c r="A6" s="973"/>
      <c r="B6" s="147"/>
      <c r="C6" s="148" t="s">
        <v>332</v>
      </c>
      <c r="D6" s="148" t="s">
        <v>347</v>
      </c>
      <c r="E6" s="149" t="s">
        <v>333</v>
      </c>
    </row>
    <row r="7" spans="1:7" ht="15.75" thickTop="1" x14ac:dyDescent="0.25">
      <c r="A7" s="150"/>
      <c r="B7" s="151"/>
      <c r="C7" s="152"/>
      <c r="D7" s="153"/>
      <c r="E7" s="154"/>
    </row>
    <row r="8" spans="1:7" x14ac:dyDescent="0.25">
      <c r="A8" s="155" t="s">
        <v>824</v>
      </c>
      <c r="B8" s="156"/>
      <c r="C8" s="157"/>
      <c r="D8" s="158"/>
      <c r="E8" s="292">
        <v>0</v>
      </c>
      <c r="F8" s="91" t="s">
        <v>865</v>
      </c>
    </row>
    <row r="9" spans="1:7" x14ac:dyDescent="0.25">
      <c r="A9" s="160"/>
      <c r="B9" s="161"/>
      <c r="C9" s="162"/>
      <c r="D9" s="163"/>
      <c r="E9" s="164"/>
    </row>
    <row r="10" spans="1:7" x14ac:dyDescent="0.25">
      <c r="A10" s="155" t="s">
        <v>335</v>
      </c>
      <c r="B10" s="156" t="s">
        <v>314</v>
      </c>
      <c r="C10" s="293">
        <v>0</v>
      </c>
      <c r="D10" s="294">
        <v>0</v>
      </c>
      <c r="E10" s="159">
        <f>C10+D10</f>
        <v>0</v>
      </c>
      <c r="F10" s="91" t="s">
        <v>875</v>
      </c>
    </row>
    <row r="11" spans="1:7" x14ac:dyDescent="0.25">
      <c r="A11" s="165" t="s">
        <v>336</v>
      </c>
      <c r="B11" s="161" t="s">
        <v>315</v>
      </c>
      <c r="C11" s="295">
        <v>0</v>
      </c>
      <c r="D11" s="296">
        <v>0</v>
      </c>
      <c r="E11" s="166">
        <f>C11+D11</f>
        <v>0</v>
      </c>
      <c r="F11" s="91" t="s">
        <v>867</v>
      </c>
    </row>
    <row r="12" spans="1:7" x14ac:dyDescent="0.25">
      <c r="A12" s="155"/>
      <c r="B12" s="156"/>
      <c r="C12" s="167"/>
      <c r="D12" s="168"/>
      <c r="E12" s="169"/>
    </row>
    <row r="13" spans="1:7" x14ac:dyDescent="0.25">
      <c r="A13" s="170" t="s">
        <v>825</v>
      </c>
      <c r="B13" s="171" t="str">
        <f>B17</f>
        <v>(=)</v>
      </c>
      <c r="C13" s="172"/>
      <c r="D13" s="173"/>
      <c r="E13" s="174">
        <f>E8+E10-E11</f>
        <v>0</v>
      </c>
      <c r="F13" s="142" t="s">
        <v>818</v>
      </c>
    </row>
    <row r="14" spans="1:7" x14ac:dyDescent="0.25">
      <c r="A14" s="155"/>
      <c r="B14" s="156"/>
      <c r="C14" s="157"/>
      <c r="D14" s="158"/>
      <c r="E14" s="169"/>
    </row>
    <row r="15" spans="1:7" x14ac:dyDescent="0.25">
      <c r="A15" s="170" t="s">
        <v>827</v>
      </c>
      <c r="B15" s="175" t="s">
        <v>315</v>
      </c>
      <c r="C15" s="157"/>
      <c r="D15" s="158"/>
      <c r="E15" s="141">
        <v>0</v>
      </c>
    </row>
    <row r="16" spans="1:7" x14ac:dyDescent="0.25">
      <c r="A16" s="155"/>
      <c r="B16" s="156"/>
      <c r="C16" s="157"/>
      <c r="D16" s="158"/>
      <c r="E16" s="169"/>
    </row>
    <row r="17" spans="1:6" x14ac:dyDescent="0.25">
      <c r="A17" s="176" t="s">
        <v>826</v>
      </c>
      <c r="B17" s="177" t="s">
        <v>316</v>
      </c>
      <c r="C17" s="157"/>
      <c r="D17" s="158"/>
      <c r="E17" s="178">
        <f>E13-E15</f>
        <v>0</v>
      </c>
      <c r="F17" s="142" t="s">
        <v>819</v>
      </c>
    </row>
    <row r="18" spans="1:6" x14ac:dyDescent="0.25">
      <c r="A18" s="155"/>
      <c r="B18" s="156"/>
      <c r="C18" s="162"/>
      <c r="D18" s="163"/>
      <c r="E18" s="164"/>
    </row>
    <row r="19" spans="1:6" x14ac:dyDescent="0.25">
      <c r="A19" s="179" t="s">
        <v>343</v>
      </c>
      <c r="B19" s="180" t="s">
        <v>314</v>
      </c>
      <c r="C19" s="293">
        <v>0</v>
      </c>
      <c r="D19" s="294">
        <v>0</v>
      </c>
      <c r="E19" s="159">
        <f>C19+D19</f>
        <v>0</v>
      </c>
      <c r="F19" s="91" t="s">
        <v>876</v>
      </c>
    </row>
    <row r="20" spans="1:6" ht="30" x14ac:dyDescent="0.25">
      <c r="A20" s="181" t="s">
        <v>342</v>
      </c>
      <c r="B20" s="156"/>
      <c r="C20" s="157"/>
      <c r="D20" s="158"/>
      <c r="E20" s="208">
        <v>0</v>
      </c>
    </row>
    <row r="21" spans="1:6" x14ac:dyDescent="0.25">
      <c r="A21" s="165" t="s">
        <v>337</v>
      </c>
      <c r="B21" s="161" t="s">
        <v>315</v>
      </c>
      <c r="C21" s="295">
        <v>0</v>
      </c>
      <c r="D21" s="296">
        <v>0</v>
      </c>
      <c r="E21" s="166">
        <f>C21+D21</f>
        <v>0</v>
      </c>
      <c r="F21" s="91" t="s">
        <v>877</v>
      </c>
    </row>
    <row r="22" spans="1:6" x14ac:dyDescent="0.25">
      <c r="A22" s="155"/>
      <c r="B22" s="156"/>
      <c r="C22" s="167"/>
      <c r="D22" s="168"/>
      <c r="E22" s="182"/>
    </row>
    <row r="23" spans="1:6" x14ac:dyDescent="0.25">
      <c r="A23" s="179" t="s">
        <v>338</v>
      </c>
      <c r="B23" s="180" t="s">
        <v>315</v>
      </c>
      <c r="C23" s="172"/>
      <c r="D23" s="173"/>
      <c r="E23" s="292">
        <v>0</v>
      </c>
      <c r="F23" s="91" t="s">
        <v>828</v>
      </c>
    </row>
    <row r="24" spans="1:6" x14ac:dyDescent="0.25">
      <c r="A24" s="165" t="s">
        <v>339</v>
      </c>
      <c r="B24" s="161" t="s">
        <v>315</v>
      </c>
      <c r="C24" s="172"/>
      <c r="D24" s="173"/>
      <c r="E24" s="297">
        <v>0</v>
      </c>
      <c r="F24" s="91" t="s">
        <v>829</v>
      </c>
    </row>
    <row r="25" spans="1:6" x14ac:dyDescent="0.25">
      <c r="A25" s="155"/>
      <c r="B25" s="156"/>
      <c r="C25" s="157"/>
      <c r="D25" s="158"/>
      <c r="E25" s="183"/>
    </row>
    <row r="26" spans="1:6" x14ac:dyDescent="0.25">
      <c r="A26" s="210" t="s">
        <v>831</v>
      </c>
      <c r="B26" s="177" t="s">
        <v>316</v>
      </c>
      <c r="C26" s="157"/>
      <c r="D26" s="158"/>
      <c r="E26" s="184">
        <f>E17+E19-E21-E23-E24</f>
        <v>0</v>
      </c>
      <c r="F26" s="142" t="s">
        <v>830</v>
      </c>
    </row>
    <row r="27" spans="1:6" ht="15.75" thickBot="1" x14ac:dyDescent="0.3">
      <c r="A27" s="211"/>
      <c r="B27" s="156"/>
      <c r="C27" s="157"/>
      <c r="D27" s="158"/>
      <c r="E27" s="183"/>
    </row>
    <row r="28" spans="1:6" ht="16.5" thickTop="1" thickBot="1" x14ac:dyDescent="0.3">
      <c r="A28" s="185"/>
      <c r="B28" s="186"/>
      <c r="C28" s="187"/>
      <c r="D28" s="187"/>
      <c r="E28" s="188"/>
    </row>
    <row r="29" spans="1:6" ht="16.5" thickTop="1" thickBot="1" x14ac:dyDescent="0.3">
      <c r="A29" s="189" t="s">
        <v>832</v>
      </c>
      <c r="B29" s="190"/>
      <c r="C29" s="190"/>
      <c r="D29" s="190"/>
      <c r="E29" s="191"/>
    </row>
    <row r="30" spans="1:6" ht="15.75" thickTop="1" x14ac:dyDescent="0.25">
      <c r="A30" s="192"/>
      <c r="B30" s="193"/>
      <c r="C30" s="157"/>
      <c r="D30" s="157"/>
      <c r="E30" s="183"/>
    </row>
    <row r="31" spans="1:6" x14ac:dyDescent="0.25">
      <c r="A31" s="194" t="s">
        <v>344</v>
      </c>
      <c r="B31" s="195"/>
      <c r="C31" s="157"/>
      <c r="D31" s="157"/>
      <c r="E31" s="183"/>
      <c r="F31" s="91" t="s">
        <v>833</v>
      </c>
    </row>
    <row r="32" spans="1:6" x14ac:dyDescent="0.25">
      <c r="A32" s="966" t="s">
        <v>834</v>
      </c>
      <c r="B32" s="967"/>
      <c r="C32" s="967"/>
      <c r="D32" s="968"/>
      <c r="E32" s="140">
        <v>0</v>
      </c>
      <c r="F32" s="91" t="s">
        <v>1024</v>
      </c>
    </row>
    <row r="33" spans="1:6" x14ac:dyDescent="0.25">
      <c r="A33" s="966" t="s">
        <v>835</v>
      </c>
      <c r="B33" s="967"/>
      <c r="C33" s="967"/>
      <c r="D33" s="968"/>
      <c r="E33" s="140">
        <v>0</v>
      </c>
      <c r="F33" s="91" t="s">
        <v>1025</v>
      </c>
    </row>
    <row r="34" spans="1:6" x14ac:dyDescent="0.25">
      <c r="A34" s="969" t="s">
        <v>375</v>
      </c>
      <c r="B34" s="970"/>
      <c r="C34" s="970"/>
      <c r="D34" s="971"/>
      <c r="E34" s="140">
        <v>0</v>
      </c>
      <c r="F34" s="196"/>
    </row>
    <row r="35" spans="1:6" x14ac:dyDescent="0.25">
      <c r="A35" s="969" t="s">
        <v>375</v>
      </c>
      <c r="B35" s="970"/>
      <c r="C35" s="970"/>
      <c r="D35" s="971"/>
      <c r="E35" s="140">
        <v>0</v>
      </c>
      <c r="F35" s="469" t="s">
        <v>1052</v>
      </c>
    </row>
    <row r="36" spans="1:6" x14ac:dyDescent="0.25">
      <c r="A36" s="197"/>
      <c r="B36" s="198" t="s">
        <v>341</v>
      </c>
      <c r="C36" s="199"/>
      <c r="D36" s="157"/>
      <c r="E36" s="200">
        <f>E32+E33+E34+E35</f>
        <v>0</v>
      </c>
      <c r="F36" s="142" t="s">
        <v>820</v>
      </c>
    </row>
    <row r="37" spans="1:6" x14ac:dyDescent="0.25">
      <c r="A37" s="194" t="s">
        <v>340</v>
      </c>
      <c r="B37" s="201"/>
      <c r="C37" s="152"/>
      <c r="D37" s="152"/>
      <c r="E37" s="202"/>
      <c r="F37" s="468" t="s">
        <v>1026</v>
      </c>
    </row>
    <row r="38" spans="1:6" x14ac:dyDescent="0.25">
      <c r="A38" s="982" t="s">
        <v>811</v>
      </c>
      <c r="B38" s="967"/>
      <c r="C38" s="967"/>
      <c r="D38" s="968"/>
      <c r="E38" s="140">
        <v>0</v>
      </c>
      <c r="F38" s="469" t="s">
        <v>1027</v>
      </c>
    </row>
    <row r="39" spans="1:6" x14ac:dyDescent="0.25">
      <c r="A39" s="982" t="s">
        <v>812</v>
      </c>
      <c r="B39" s="967"/>
      <c r="C39" s="967"/>
      <c r="D39" s="968"/>
      <c r="E39" s="140">
        <v>0</v>
      </c>
      <c r="F39" s="469" t="s">
        <v>1028</v>
      </c>
    </row>
    <row r="40" spans="1:6" x14ac:dyDescent="0.25">
      <c r="A40" s="982" t="s">
        <v>813</v>
      </c>
      <c r="B40" s="967"/>
      <c r="C40" s="967"/>
      <c r="D40" s="968"/>
      <c r="E40" s="140">
        <v>0</v>
      </c>
      <c r="F40" s="469" t="s">
        <v>1029</v>
      </c>
    </row>
    <row r="41" spans="1:6" x14ac:dyDescent="0.25">
      <c r="A41" s="982" t="s">
        <v>376</v>
      </c>
      <c r="B41" s="967"/>
      <c r="C41" s="967"/>
      <c r="D41" s="968"/>
      <c r="E41" s="140">
        <v>0</v>
      </c>
      <c r="F41" s="469" t="s">
        <v>1030</v>
      </c>
    </row>
    <row r="42" spans="1:6" x14ac:dyDescent="0.25">
      <c r="A42" s="982" t="s">
        <v>814</v>
      </c>
      <c r="B42" s="967"/>
      <c r="C42" s="967"/>
      <c r="D42" s="968"/>
      <c r="E42" s="140">
        <v>0</v>
      </c>
      <c r="F42" s="469" t="s">
        <v>1031</v>
      </c>
    </row>
    <row r="43" spans="1:6" x14ac:dyDescent="0.25">
      <c r="A43" s="197"/>
      <c r="B43" s="198" t="s">
        <v>683</v>
      </c>
      <c r="C43" s="152"/>
      <c r="D43" s="152"/>
      <c r="E43" s="200">
        <f>E38+E39+E40+E41+E42</f>
        <v>0</v>
      </c>
      <c r="F43" s="142" t="s">
        <v>821</v>
      </c>
    </row>
    <row r="44" spans="1:6" x14ac:dyDescent="0.25">
      <c r="A44" s="194" t="s">
        <v>815</v>
      </c>
      <c r="B44" s="198"/>
      <c r="C44" s="152"/>
      <c r="D44" s="152"/>
      <c r="E44" s="203"/>
    </row>
    <row r="45" spans="1:6" x14ac:dyDescent="0.25">
      <c r="A45" s="197"/>
      <c r="B45" s="198" t="s">
        <v>817</v>
      </c>
      <c r="C45" s="152"/>
      <c r="D45" s="152"/>
      <c r="E45" s="209">
        <v>0</v>
      </c>
      <c r="F45" s="469" t="s">
        <v>1032</v>
      </c>
    </row>
    <row r="46" spans="1:6" x14ac:dyDescent="0.25">
      <c r="A46" s="197"/>
      <c r="B46" s="198"/>
      <c r="C46" s="152"/>
      <c r="D46" s="152"/>
      <c r="E46" s="203"/>
    </row>
    <row r="47" spans="1:6" x14ac:dyDescent="0.25">
      <c r="A47" s="204"/>
      <c r="B47" s="205"/>
      <c r="C47" s="152"/>
      <c r="D47" s="152"/>
      <c r="E47" s="202"/>
    </row>
    <row r="48" spans="1:6" x14ac:dyDescent="0.25">
      <c r="A48" s="197"/>
      <c r="B48" s="198" t="s">
        <v>816</v>
      </c>
      <c r="C48" s="152"/>
      <c r="D48" s="152"/>
      <c r="E48" s="200">
        <f>E26-E36-E43-E45</f>
        <v>0</v>
      </c>
      <c r="F48" s="142" t="s">
        <v>822</v>
      </c>
    </row>
    <row r="49" spans="1:11" ht="15.75" thickBot="1" x14ac:dyDescent="0.3">
      <c r="A49" s="979" t="s">
        <v>837</v>
      </c>
      <c r="B49" s="980"/>
      <c r="C49" s="980"/>
      <c r="D49" s="981"/>
      <c r="E49" s="206"/>
      <c r="F49" s="91" t="s">
        <v>836</v>
      </c>
    </row>
    <row r="50" spans="1:11" ht="15.75" thickTop="1" x14ac:dyDescent="0.25">
      <c r="B50" s="143"/>
    </row>
    <row r="51" spans="1:11" ht="15" customHeight="1" x14ac:dyDescent="0.25">
      <c r="A51" s="977" t="s">
        <v>838</v>
      </c>
      <c r="B51" s="978"/>
      <c r="C51" s="978"/>
      <c r="D51" s="978"/>
      <c r="E51" s="978"/>
    </row>
    <row r="52" spans="1:11" ht="24.95" customHeight="1" x14ac:dyDescent="0.25">
      <c r="A52" s="963" t="s">
        <v>839</v>
      </c>
      <c r="B52" s="964"/>
      <c r="C52" s="964"/>
      <c r="D52" s="964"/>
      <c r="E52" s="964"/>
    </row>
    <row r="53" spans="1:11" ht="15" customHeight="1" x14ac:dyDescent="0.25">
      <c r="A53" s="977" t="s">
        <v>840</v>
      </c>
      <c r="B53" s="978"/>
      <c r="C53" s="978"/>
      <c r="D53" s="978"/>
      <c r="E53" s="978"/>
      <c r="G53" s="207"/>
      <c r="H53" s="207"/>
      <c r="I53" s="207"/>
      <c r="J53" s="207"/>
      <c r="K53" s="207"/>
    </row>
    <row r="54" spans="1:11" ht="15" customHeight="1" x14ac:dyDescent="0.25">
      <c r="A54" s="977" t="s">
        <v>841</v>
      </c>
      <c r="B54" s="978"/>
      <c r="C54" s="978"/>
      <c r="D54" s="978"/>
      <c r="E54" s="978"/>
    </row>
    <row r="55" spans="1:11" ht="15" customHeight="1" x14ac:dyDescent="0.25">
      <c r="A55" s="977" t="s">
        <v>843</v>
      </c>
      <c r="B55" s="978"/>
      <c r="C55" s="978"/>
      <c r="D55" s="978"/>
      <c r="E55" s="978"/>
    </row>
    <row r="56" spans="1:11" ht="39.950000000000003" customHeight="1" x14ac:dyDescent="0.25">
      <c r="A56" s="963" t="s">
        <v>842</v>
      </c>
      <c r="B56" s="964"/>
      <c r="C56" s="964"/>
      <c r="D56" s="964"/>
      <c r="E56" s="964"/>
    </row>
  </sheetData>
  <sheetProtection password="D3C7" sheet="1"/>
  <mergeCells count="22">
    <mergeCell ref="A42:D42"/>
    <mergeCell ref="A1:E1"/>
    <mergeCell ref="A38:D38"/>
    <mergeCell ref="A39:D39"/>
    <mergeCell ref="A3:E3"/>
    <mergeCell ref="A4:E4"/>
    <mergeCell ref="A56:E56"/>
    <mergeCell ref="A2:E2"/>
    <mergeCell ref="A32:D32"/>
    <mergeCell ref="A33:D33"/>
    <mergeCell ref="A34:D34"/>
    <mergeCell ref="A35:D35"/>
    <mergeCell ref="A5:A6"/>
    <mergeCell ref="C5:E5"/>
    <mergeCell ref="A53:E53"/>
    <mergeCell ref="A54:E54"/>
    <mergeCell ref="A52:E52"/>
    <mergeCell ref="A55:E55"/>
    <mergeCell ref="A49:D49"/>
    <mergeCell ref="A51:E51"/>
    <mergeCell ref="A40:D40"/>
    <mergeCell ref="A41:D41"/>
  </mergeCells>
  <printOptions horizontalCentered="1"/>
  <pageMargins left="0.25" right="0.25" top="0.75" bottom="0.75" header="0.3" footer="0.3"/>
  <pageSetup paperSize="9" scale="7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65"/>
  <sheetViews>
    <sheetView showGridLines="0" zoomScale="70" zoomScaleNormal="70" workbookViewId="0">
      <selection sqref="A1:K1"/>
    </sheetView>
  </sheetViews>
  <sheetFormatPr defaultRowHeight="15" x14ac:dyDescent="0.25"/>
  <cols>
    <col min="1" max="1" width="6.1640625" style="727" customWidth="1"/>
    <col min="2" max="2" width="62.33203125" style="727" customWidth="1"/>
    <col min="3" max="9" width="20.6640625" style="358" customWidth="1"/>
    <col min="10" max="10" width="20.5" style="358" customWidth="1"/>
    <col min="11" max="11" width="22.33203125" style="358" customWidth="1"/>
    <col min="12" max="12" width="13.83203125" style="358" customWidth="1"/>
    <col min="13" max="18" width="50.5" style="358" customWidth="1"/>
    <col min="19" max="16384" width="9.33203125" style="358"/>
  </cols>
  <sheetData>
    <row r="1" spans="1:14" ht="15" customHeight="1" x14ac:dyDescent="0.25">
      <c r="A1" s="987"/>
      <c r="B1" s="926"/>
      <c r="C1" s="926"/>
      <c r="D1" s="926"/>
      <c r="E1" s="926"/>
      <c r="F1" s="926"/>
      <c r="G1" s="926"/>
      <c r="H1" s="926"/>
      <c r="I1" s="926"/>
      <c r="J1" s="926"/>
      <c r="K1" s="926"/>
    </row>
    <row r="2" spans="1:14" ht="24.95" customHeight="1" x14ac:dyDescent="0.25">
      <c r="A2" s="909" t="s">
        <v>331</v>
      </c>
      <c r="B2" s="910"/>
      <c r="C2" s="910"/>
      <c r="D2" s="910"/>
      <c r="E2" s="910"/>
      <c r="F2" s="988"/>
      <c r="G2" s="989"/>
      <c r="H2" s="989"/>
      <c r="I2" s="989"/>
      <c r="J2" s="989"/>
      <c r="K2" s="990"/>
    </row>
    <row r="3" spans="1:14" ht="15" customHeight="1" x14ac:dyDescent="0.25">
      <c r="A3" s="912" t="s">
        <v>953</v>
      </c>
      <c r="B3" s="913"/>
      <c r="C3" s="913"/>
      <c r="D3" s="913"/>
      <c r="E3" s="913"/>
      <c r="F3" s="942"/>
      <c r="G3" s="991"/>
      <c r="H3" s="991"/>
      <c r="I3" s="991"/>
      <c r="J3" s="991"/>
      <c r="K3" s="991"/>
    </row>
    <row r="4" spans="1:14" ht="21" customHeight="1" thickBot="1" x14ac:dyDescent="0.3">
      <c r="A4" s="992" t="s">
        <v>954</v>
      </c>
      <c r="B4" s="992"/>
      <c r="C4" s="992"/>
      <c r="D4" s="992"/>
      <c r="E4" s="992"/>
      <c r="F4" s="992"/>
      <c r="G4" s="992"/>
      <c r="H4" s="992"/>
      <c r="I4" s="993"/>
      <c r="J4" s="994"/>
      <c r="K4" s="994"/>
      <c r="L4" s="91"/>
    </row>
    <row r="5" spans="1:14" ht="210" customHeight="1" thickTop="1" x14ac:dyDescent="0.25">
      <c r="A5" s="995" t="s">
        <v>97</v>
      </c>
      <c r="B5" s="996"/>
      <c r="C5" s="386" t="s">
        <v>98</v>
      </c>
      <c r="D5" s="360" t="s">
        <v>99</v>
      </c>
      <c r="E5" s="386" t="s">
        <v>100</v>
      </c>
      <c r="F5" s="386" t="s">
        <v>1037</v>
      </c>
      <c r="G5" s="386" t="s">
        <v>101</v>
      </c>
      <c r="H5" s="360" t="s">
        <v>102</v>
      </c>
      <c r="I5" s="386" t="s">
        <v>103</v>
      </c>
      <c r="J5" s="360" t="s">
        <v>104</v>
      </c>
      <c r="K5" s="386" t="s">
        <v>105</v>
      </c>
      <c r="L5" s="986" t="s">
        <v>1042</v>
      </c>
      <c r="M5" s="926"/>
      <c r="N5" s="926"/>
    </row>
    <row r="6" spans="1:14" ht="22.5" customHeight="1" thickBot="1" x14ac:dyDescent="0.3">
      <c r="A6" s="385"/>
      <c r="B6" s="384"/>
      <c r="C6" s="382" t="s">
        <v>106</v>
      </c>
      <c r="D6" s="472" t="s">
        <v>107</v>
      </c>
      <c r="E6" s="471" t="s">
        <v>108</v>
      </c>
      <c r="F6" s="470" t="s">
        <v>1036</v>
      </c>
      <c r="G6" s="382" t="s">
        <v>1056</v>
      </c>
      <c r="H6" s="383" t="s">
        <v>109</v>
      </c>
      <c r="I6" s="382" t="s">
        <v>110</v>
      </c>
      <c r="J6" s="383" t="s">
        <v>111</v>
      </c>
      <c r="K6" s="382" t="s">
        <v>112</v>
      </c>
      <c r="L6" s="381"/>
    </row>
    <row r="7" spans="1:14" ht="15.75" thickTop="1" x14ac:dyDescent="0.25">
      <c r="A7" s="372" t="s">
        <v>113</v>
      </c>
      <c r="B7" s="371" t="s">
        <v>952</v>
      </c>
      <c r="C7" s="387"/>
      <c r="D7" s="387"/>
      <c r="E7" s="387"/>
      <c r="F7" s="387"/>
      <c r="G7" s="387"/>
      <c r="H7" s="387"/>
      <c r="I7" s="387"/>
      <c r="J7" s="387"/>
      <c r="K7" s="388"/>
      <c r="L7" s="380"/>
    </row>
    <row r="8" spans="1:14" x14ac:dyDescent="0.25">
      <c r="A8" s="370" t="s">
        <v>113</v>
      </c>
      <c r="B8" s="377" t="s">
        <v>114</v>
      </c>
      <c r="C8" s="389"/>
      <c r="D8" s="389"/>
      <c r="E8" s="389"/>
      <c r="F8" s="389"/>
      <c r="G8" s="390">
        <f t="shared" ref="G8:G19" si="0">+C8-D8-E8-F8</f>
        <v>0</v>
      </c>
      <c r="H8" s="389"/>
      <c r="I8" s="389"/>
      <c r="J8" s="389"/>
      <c r="K8" s="391">
        <f t="shared" ref="K8:K19" si="1">+G8+H8+I8+J8</f>
        <v>0</v>
      </c>
    </row>
    <row r="9" spans="1:14" x14ac:dyDescent="0.25">
      <c r="A9" s="368" t="s">
        <v>115</v>
      </c>
      <c r="B9" s="377" t="s">
        <v>951</v>
      </c>
      <c r="C9" s="389"/>
      <c r="D9" s="389"/>
      <c r="E9" s="389"/>
      <c r="F9" s="389"/>
      <c r="G9" s="390">
        <f t="shared" si="0"/>
        <v>0</v>
      </c>
      <c r="H9" s="389"/>
      <c r="I9" s="389"/>
      <c r="J9" s="389"/>
      <c r="K9" s="391">
        <f t="shared" si="1"/>
        <v>0</v>
      </c>
    </row>
    <row r="10" spans="1:14" ht="30" customHeight="1" x14ac:dyDescent="0.25">
      <c r="A10" s="368" t="s">
        <v>116</v>
      </c>
      <c r="B10" s="377" t="s">
        <v>950</v>
      </c>
      <c r="C10" s="389"/>
      <c r="D10" s="389"/>
      <c r="E10" s="389"/>
      <c r="F10" s="389"/>
      <c r="G10" s="390">
        <f t="shared" si="0"/>
        <v>0</v>
      </c>
      <c r="H10" s="389"/>
      <c r="I10" s="389"/>
      <c r="J10" s="389"/>
      <c r="K10" s="391">
        <f t="shared" si="1"/>
        <v>0</v>
      </c>
    </row>
    <row r="11" spans="1:14" x14ac:dyDescent="0.25">
      <c r="A11" s="368" t="s">
        <v>117</v>
      </c>
      <c r="B11" s="377" t="s">
        <v>118</v>
      </c>
      <c r="C11" s="389"/>
      <c r="D11" s="389"/>
      <c r="E11" s="389"/>
      <c r="F11" s="389"/>
      <c r="G11" s="390">
        <f t="shared" si="0"/>
        <v>0</v>
      </c>
      <c r="H11" s="389"/>
      <c r="I11" s="389"/>
      <c r="J11" s="389"/>
      <c r="K11" s="391">
        <f t="shared" si="1"/>
        <v>0</v>
      </c>
    </row>
    <row r="12" spans="1:14" x14ac:dyDescent="0.25">
      <c r="A12" s="368" t="s">
        <v>119</v>
      </c>
      <c r="B12" s="377" t="s">
        <v>120</v>
      </c>
      <c r="C12" s="389"/>
      <c r="D12" s="389"/>
      <c r="E12" s="389"/>
      <c r="F12" s="389"/>
      <c r="G12" s="390">
        <f t="shared" si="0"/>
        <v>0</v>
      </c>
      <c r="H12" s="389"/>
      <c r="I12" s="389"/>
      <c r="J12" s="389"/>
      <c r="K12" s="391">
        <f t="shared" si="1"/>
        <v>0</v>
      </c>
    </row>
    <row r="13" spans="1:14" x14ac:dyDescent="0.25">
      <c r="A13" s="368" t="s">
        <v>121</v>
      </c>
      <c r="B13" s="377" t="s">
        <v>122</v>
      </c>
      <c r="C13" s="389"/>
      <c r="D13" s="389"/>
      <c r="E13" s="389"/>
      <c r="F13" s="389"/>
      <c r="G13" s="390">
        <f t="shared" si="0"/>
        <v>0</v>
      </c>
      <c r="H13" s="389"/>
      <c r="I13" s="389"/>
      <c r="J13" s="389"/>
      <c r="K13" s="391">
        <f t="shared" si="1"/>
        <v>0</v>
      </c>
    </row>
    <row r="14" spans="1:14" x14ac:dyDescent="0.25">
      <c r="A14" s="368" t="s">
        <v>123</v>
      </c>
      <c r="B14" s="377" t="s">
        <v>124</v>
      </c>
      <c r="C14" s="389"/>
      <c r="D14" s="389"/>
      <c r="E14" s="389"/>
      <c r="F14" s="389"/>
      <c r="G14" s="390">
        <f t="shared" si="0"/>
        <v>0</v>
      </c>
      <c r="H14" s="389"/>
      <c r="I14" s="389"/>
      <c r="J14" s="389"/>
      <c r="K14" s="391">
        <f t="shared" si="1"/>
        <v>0</v>
      </c>
    </row>
    <row r="15" spans="1:14" x14ac:dyDescent="0.25">
      <c r="A15" s="368" t="s">
        <v>125</v>
      </c>
      <c r="B15" s="377" t="s">
        <v>949</v>
      </c>
      <c r="C15" s="389"/>
      <c r="D15" s="389"/>
      <c r="E15" s="389"/>
      <c r="F15" s="389"/>
      <c r="G15" s="390">
        <f t="shared" si="0"/>
        <v>0</v>
      </c>
      <c r="H15" s="389"/>
      <c r="I15" s="389"/>
      <c r="J15" s="389"/>
      <c r="K15" s="391">
        <f t="shared" si="1"/>
        <v>0</v>
      </c>
    </row>
    <row r="16" spans="1:14" x14ac:dyDescent="0.25">
      <c r="A16" s="368" t="s">
        <v>126</v>
      </c>
      <c r="B16" s="377" t="s">
        <v>127</v>
      </c>
      <c r="C16" s="389"/>
      <c r="D16" s="389"/>
      <c r="E16" s="389"/>
      <c r="F16" s="389"/>
      <c r="G16" s="390">
        <f t="shared" si="0"/>
        <v>0</v>
      </c>
      <c r="H16" s="389"/>
      <c r="I16" s="389"/>
      <c r="J16" s="389"/>
      <c r="K16" s="391">
        <f t="shared" si="1"/>
        <v>0</v>
      </c>
    </row>
    <row r="17" spans="1:12" x14ac:dyDescent="0.25">
      <c r="A17" s="368" t="s">
        <v>128</v>
      </c>
      <c r="B17" s="377" t="s">
        <v>129</v>
      </c>
      <c r="C17" s="389"/>
      <c r="D17" s="389"/>
      <c r="E17" s="389"/>
      <c r="F17" s="389"/>
      <c r="G17" s="390">
        <f t="shared" si="0"/>
        <v>0</v>
      </c>
      <c r="H17" s="389"/>
      <c r="I17" s="389"/>
      <c r="J17" s="389"/>
      <c r="K17" s="391">
        <f t="shared" si="1"/>
        <v>0</v>
      </c>
    </row>
    <row r="18" spans="1:12" x14ac:dyDescent="0.25">
      <c r="A18" s="368" t="s">
        <v>130</v>
      </c>
      <c r="B18" s="377" t="s">
        <v>131</v>
      </c>
      <c r="C18" s="389"/>
      <c r="D18" s="389"/>
      <c r="E18" s="389"/>
      <c r="F18" s="389"/>
      <c r="G18" s="390">
        <f t="shared" si="0"/>
        <v>0</v>
      </c>
      <c r="H18" s="389"/>
      <c r="I18" s="389"/>
      <c r="J18" s="389"/>
      <c r="K18" s="391">
        <f t="shared" si="1"/>
        <v>0</v>
      </c>
    </row>
    <row r="19" spans="1:12" s="152" customFormat="1" ht="30.75" thickBot="1" x14ac:dyDescent="0.3">
      <c r="A19" s="755" t="s">
        <v>179</v>
      </c>
      <c r="B19" s="756" t="s">
        <v>948</v>
      </c>
      <c r="C19" s="394"/>
      <c r="D19" s="394"/>
      <c r="E19" s="394"/>
      <c r="F19" s="394"/>
      <c r="G19" s="394">
        <f t="shared" si="0"/>
        <v>0</v>
      </c>
      <c r="H19" s="394"/>
      <c r="I19" s="394"/>
      <c r="J19" s="394"/>
      <c r="K19" s="753">
        <f t="shared" si="1"/>
        <v>0</v>
      </c>
      <c r="L19" s="760" t="s">
        <v>1017</v>
      </c>
    </row>
    <row r="20" spans="1:12" ht="31.5" thickTop="1" thickBot="1" x14ac:dyDescent="0.3">
      <c r="A20" s="375"/>
      <c r="B20" s="366" t="s">
        <v>132</v>
      </c>
      <c r="C20" s="392">
        <f t="shared" ref="C20:K20" si="2">SUM(C8:C19)</f>
        <v>0</v>
      </c>
      <c r="D20" s="392">
        <f t="shared" si="2"/>
        <v>0</v>
      </c>
      <c r="E20" s="392">
        <f t="shared" si="2"/>
        <v>0</v>
      </c>
      <c r="F20" s="392">
        <f t="shared" si="2"/>
        <v>0</v>
      </c>
      <c r="G20" s="392">
        <f t="shared" si="2"/>
        <v>0</v>
      </c>
      <c r="H20" s="392">
        <f t="shared" si="2"/>
        <v>0</v>
      </c>
      <c r="I20" s="392">
        <f t="shared" si="2"/>
        <v>0</v>
      </c>
      <c r="J20" s="392">
        <f t="shared" si="2"/>
        <v>0</v>
      </c>
      <c r="K20" s="393">
        <f t="shared" si="2"/>
        <v>0</v>
      </c>
    </row>
    <row r="21" spans="1:12" ht="15.75" thickTop="1" x14ac:dyDescent="0.25">
      <c r="A21" s="374"/>
      <c r="B21" s="371"/>
      <c r="C21" s="390"/>
      <c r="D21" s="390"/>
      <c r="E21" s="390"/>
      <c r="F21" s="390"/>
      <c r="G21" s="390"/>
      <c r="H21" s="390"/>
      <c r="I21" s="390"/>
      <c r="J21" s="390"/>
      <c r="K21" s="391"/>
    </row>
    <row r="22" spans="1:12" x14ac:dyDescent="0.25">
      <c r="A22" s="372" t="s">
        <v>115</v>
      </c>
      <c r="B22" s="371" t="s">
        <v>133</v>
      </c>
      <c r="C22" s="390"/>
      <c r="D22" s="390"/>
      <c r="E22" s="390"/>
      <c r="F22" s="390"/>
      <c r="G22" s="390"/>
      <c r="H22" s="390"/>
      <c r="I22" s="390"/>
      <c r="J22" s="390"/>
      <c r="K22" s="391"/>
    </row>
    <row r="23" spans="1:12" x14ac:dyDescent="0.25">
      <c r="A23" s="370" t="s">
        <v>113</v>
      </c>
      <c r="B23" s="377" t="s">
        <v>134</v>
      </c>
      <c r="C23" s="389"/>
      <c r="D23" s="389"/>
      <c r="E23" s="389"/>
      <c r="F23" s="389"/>
      <c r="G23" s="390">
        <f>+C23-D23-E23-F23</f>
        <v>0</v>
      </c>
      <c r="H23" s="389"/>
      <c r="I23" s="389"/>
      <c r="J23" s="389"/>
      <c r="K23" s="391">
        <f>+G23+H23+I23+J23</f>
        <v>0</v>
      </c>
    </row>
    <row r="24" spans="1:12" x14ac:dyDescent="0.25">
      <c r="A24" s="368" t="s">
        <v>115</v>
      </c>
      <c r="B24" s="377" t="s">
        <v>135</v>
      </c>
      <c r="C24" s="389"/>
      <c r="D24" s="389"/>
      <c r="E24" s="389"/>
      <c r="F24" s="389"/>
      <c r="G24" s="390">
        <f>+C24-D24-E24-F24</f>
        <v>0</v>
      </c>
      <c r="H24" s="389"/>
      <c r="I24" s="389"/>
      <c r="J24" s="389"/>
      <c r="K24" s="391">
        <f>+G24+H24+I24+J24</f>
        <v>0</v>
      </c>
    </row>
    <row r="25" spans="1:12" s="152" customFormat="1" ht="30.75" thickBot="1" x14ac:dyDescent="0.3">
      <c r="A25" s="755" t="s">
        <v>116</v>
      </c>
      <c r="B25" s="756" t="s">
        <v>947</v>
      </c>
      <c r="C25" s="394"/>
      <c r="D25" s="394"/>
      <c r="E25" s="394"/>
      <c r="F25" s="394"/>
      <c r="G25" s="394">
        <f>+C25-D25-E25-F25</f>
        <v>0</v>
      </c>
      <c r="H25" s="394"/>
      <c r="I25" s="394"/>
      <c r="J25" s="394"/>
      <c r="K25" s="753">
        <f>+G25+H25+I25+J25</f>
        <v>0</v>
      </c>
      <c r="L25" s="152" t="s">
        <v>1017</v>
      </c>
    </row>
    <row r="26" spans="1:12" ht="16.5" thickTop="1" thickBot="1" x14ac:dyDescent="0.3">
      <c r="A26" s="375"/>
      <c r="B26" s="366" t="s">
        <v>136</v>
      </c>
      <c r="C26" s="392">
        <f t="shared" ref="C26:K26" si="3">SUM(C23:C25)</f>
        <v>0</v>
      </c>
      <c r="D26" s="392">
        <f t="shared" si="3"/>
        <v>0</v>
      </c>
      <c r="E26" s="392">
        <f t="shared" si="3"/>
        <v>0</v>
      </c>
      <c r="F26" s="392">
        <f t="shared" si="3"/>
        <v>0</v>
      </c>
      <c r="G26" s="392">
        <f t="shared" si="3"/>
        <v>0</v>
      </c>
      <c r="H26" s="392">
        <f t="shared" si="3"/>
        <v>0</v>
      </c>
      <c r="I26" s="392">
        <f t="shared" si="3"/>
        <v>0</v>
      </c>
      <c r="J26" s="392">
        <f t="shared" si="3"/>
        <v>0</v>
      </c>
      <c r="K26" s="393">
        <f t="shared" si="3"/>
        <v>0</v>
      </c>
    </row>
    <row r="27" spans="1:12" ht="15.75" thickTop="1" x14ac:dyDescent="0.25">
      <c r="A27" s="374"/>
      <c r="B27" s="373"/>
      <c r="C27" s="390"/>
      <c r="D27" s="390"/>
      <c r="E27" s="390"/>
      <c r="F27" s="390"/>
      <c r="G27" s="390"/>
      <c r="H27" s="390"/>
      <c r="I27" s="390"/>
      <c r="J27" s="390"/>
      <c r="K27" s="391"/>
    </row>
    <row r="28" spans="1:12" x14ac:dyDescent="0.25">
      <c r="A28" s="372" t="s">
        <v>116</v>
      </c>
      <c r="B28" s="371" t="s">
        <v>137</v>
      </c>
      <c r="C28" s="394"/>
      <c r="D28" s="394"/>
      <c r="E28" s="394"/>
      <c r="F28" s="394"/>
      <c r="G28" s="390"/>
      <c r="H28" s="390"/>
      <c r="I28" s="390"/>
      <c r="J28" s="390"/>
      <c r="K28" s="391"/>
    </row>
    <row r="29" spans="1:12" x14ac:dyDescent="0.25">
      <c r="A29" s="368" t="s">
        <v>113</v>
      </c>
      <c r="B29" s="379" t="s">
        <v>138</v>
      </c>
      <c r="C29" s="389"/>
      <c r="D29" s="389"/>
      <c r="E29" s="389"/>
      <c r="F29" s="389"/>
      <c r="G29" s="390">
        <f>+C29-D29-E29-F29</f>
        <v>0</v>
      </c>
      <c r="H29" s="389"/>
      <c r="I29" s="389"/>
      <c r="J29" s="389"/>
      <c r="K29" s="391">
        <f>+G29+H29+I29+J29</f>
        <v>0</v>
      </c>
    </row>
    <row r="30" spans="1:12" x14ac:dyDescent="0.25">
      <c r="A30" s="368" t="s">
        <v>946</v>
      </c>
      <c r="B30" s="376" t="s">
        <v>139</v>
      </c>
      <c r="C30" s="389"/>
      <c r="D30" s="389"/>
      <c r="E30" s="389"/>
      <c r="F30" s="389"/>
      <c r="G30" s="390">
        <f>+C30-D30-E30-F30</f>
        <v>0</v>
      </c>
      <c r="H30" s="389"/>
      <c r="I30" s="389"/>
      <c r="J30" s="389"/>
      <c r="K30" s="391">
        <f>+G30+H30+I30+J30</f>
        <v>0</v>
      </c>
    </row>
    <row r="31" spans="1:12" s="152" customFormat="1" ht="30.75" thickBot="1" x14ac:dyDescent="0.3">
      <c r="A31" s="755" t="s">
        <v>116</v>
      </c>
      <c r="B31" s="759" t="s">
        <v>945</v>
      </c>
      <c r="C31" s="394"/>
      <c r="D31" s="394"/>
      <c r="E31" s="394"/>
      <c r="F31" s="394"/>
      <c r="G31" s="394">
        <f>+C31-D31-E31-F31</f>
        <v>0</v>
      </c>
      <c r="H31" s="394"/>
      <c r="I31" s="394"/>
      <c r="J31" s="394"/>
      <c r="K31" s="753">
        <f>+G31+H31+I31+J31</f>
        <v>0</v>
      </c>
      <c r="L31" s="152" t="s">
        <v>1017</v>
      </c>
    </row>
    <row r="32" spans="1:12" ht="16.5" thickTop="1" thickBot="1" x14ac:dyDescent="0.3">
      <c r="A32" s="375"/>
      <c r="B32" s="366" t="s">
        <v>140</v>
      </c>
      <c r="C32" s="392">
        <f t="shared" ref="C32:K32" si="4">SUM(C29:C31)</f>
        <v>0</v>
      </c>
      <c r="D32" s="392">
        <f t="shared" si="4"/>
        <v>0</v>
      </c>
      <c r="E32" s="392">
        <f t="shared" si="4"/>
        <v>0</v>
      </c>
      <c r="F32" s="392">
        <f t="shared" si="4"/>
        <v>0</v>
      </c>
      <c r="G32" s="392">
        <f t="shared" si="4"/>
        <v>0</v>
      </c>
      <c r="H32" s="392">
        <f t="shared" si="4"/>
        <v>0</v>
      </c>
      <c r="I32" s="392">
        <f t="shared" si="4"/>
        <v>0</v>
      </c>
      <c r="J32" s="392">
        <f t="shared" si="4"/>
        <v>0</v>
      </c>
      <c r="K32" s="393">
        <f t="shared" si="4"/>
        <v>0</v>
      </c>
    </row>
    <row r="33" spans="1:12" ht="15.75" thickTop="1" x14ac:dyDescent="0.25">
      <c r="A33" s="374"/>
      <c r="B33" s="373"/>
      <c r="C33" s="390"/>
      <c r="D33" s="390"/>
      <c r="E33" s="390"/>
      <c r="F33" s="390"/>
      <c r="G33" s="390"/>
      <c r="H33" s="390"/>
      <c r="I33" s="390"/>
      <c r="J33" s="390"/>
      <c r="K33" s="391"/>
    </row>
    <row r="34" spans="1:12" x14ac:dyDescent="0.25">
      <c r="A34" s="372" t="s">
        <v>117</v>
      </c>
      <c r="B34" s="371" t="s">
        <v>141</v>
      </c>
      <c r="C34" s="390"/>
      <c r="D34" s="390"/>
      <c r="E34" s="390"/>
      <c r="F34" s="390"/>
      <c r="G34" s="390"/>
      <c r="H34" s="390"/>
      <c r="I34" s="390"/>
      <c r="J34" s="390"/>
      <c r="K34" s="391"/>
    </row>
    <row r="35" spans="1:12" x14ac:dyDescent="0.25">
      <c r="A35" s="368" t="s">
        <v>113</v>
      </c>
      <c r="B35" s="378" t="s">
        <v>142</v>
      </c>
      <c r="C35" s="389"/>
      <c r="D35" s="389"/>
      <c r="E35" s="389"/>
      <c r="F35" s="389"/>
      <c r="G35" s="390">
        <f t="shared" ref="G35:G42" si="5">+C35-D35-E35-F35</f>
        <v>0</v>
      </c>
      <c r="H35" s="389"/>
      <c r="I35" s="389"/>
      <c r="J35" s="389"/>
      <c r="K35" s="391">
        <f t="shared" ref="K35:K42" si="6">+G35+H35+I35+J35</f>
        <v>0</v>
      </c>
    </row>
    <row r="36" spans="1:12" x14ac:dyDescent="0.25">
      <c r="A36" s="368" t="s">
        <v>115</v>
      </c>
      <c r="B36" s="376" t="s">
        <v>143</v>
      </c>
      <c r="C36" s="389"/>
      <c r="D36" s="389"/>
      <c r="E36" s="389"/>
      <c r="F36" s="389"/>
      <c r="G36" s="390">
        <f t="shared" si="5"/>
        <v>0</v>
      </c>
      <c r="H36" s="389"/>
      <c r="I36" s="389"/>
      <c r="J36" s="389"/>
      <c r="K36" s="391">
        <f t="shared" si="6"/>
        <v>0</v>
      </c>
    </row>
    <row r="37" spans="1:12" s="152" customFormat="1" x14ac:dyDescent="0.25">
      <c r="A37" s="755" t="s">
        <v>116</v>
      </c>
      <c r="B37" s="756" t="s">
        <v>944</v>
      </c>
      <c r="C37" s="394"/>
      <c r="D37" s="394"/>
      <c r="E37" s="394"/>
      <c r="F37" s="394"/>
      <c r="G37" s="394">
        <f t="shared" si="5"/>
        <v>0</v>
      </c>
      <c r="H37" s="394"/>
      <c r="I37" s="394"/>
      <c r="J37" s="394"/>
      <c r="K37" s="753">
        <f t="shared" si="6"/>
        <v>0</v>
      </c>
      <c r="L37" s="152" t="s">
        <v>1017</v>
      </c>
    </row>
    <row r="38" spans="1:12" x14ac:dyDescent="0.25">
      <c r="A38" s="368" t="s">
        <v>117</v>
      </c>
      <c r="B38" s="376" t="s">
        <v>144</v>
      </c>
      <c r="C38" s="389"/>
      <c r="D38" s="389"/>
      <c r="E38" s="389"/>
      <c r="F38" s="389"/>
      <c r="G38" s="390">
        <f t="shared" si="5"/>
        <v>0</v>
      </c>
      <c r="H38" s="389"/>
      <c r="I38" s="389"/>
      <c r="J38" s="389"/>
      <c r="K38" s="391">
        <f t="shared" si="6"/>
        <v>0</v>
      </c>
    </row>
    <row r="39" spans="1:12" x14ac:dyDescent="0.25">
      <c r="A39" s="368" t="s">
        <v>119</v>
      </c>
      <c r="B39" s="376" t="s">
        <v>145</v>
      </c>
      <c r="C39" s="389"/>
      <c r="D39" s="389"/>
      <c r="E39" s="389"/>
      <c r="F39" s="389"/>
      <c r="G39" s="390">
        <f t="shared" si="5"/>
        <v>0</v>
      </c>
      <c r="H39" s="389"/>
      <c r="I39" s="389"/>
      <c r="J39" s="389"/>
      <c r="K39" s="391">
        <f t="shared" si="6"/>
        <v>0</v>
      </c>
    </row>
    <row r="40" spans="1:12" x14ac:dyDescent="0.25">
      <c r="A40" s="368" t="s">
        <v>121</v>
      </c>
      <c r="B40" s="376" t="s">
        <v>146</v>
      </c>
      <c r="C40" s="389"/>
      <c r="D40" s="389"/>
      <c r="E40" s="389"/>
      <c r="F40" s="389"/>
      <c r="G40" s="390">
        <f t="shared" si="5"/>
        <v>0</v>
      </c>
      <c r="H40" s="389"/>
      <c r="I40" s="389"/>
      <c r="J40" s="389"/>
      <c r="K40" s="391">
        <f t="shared" si="6"/>
        <v>0</v>
      </c>
    </row>
    <row r="41" spans="1:12" x14ac:dyDescent="0.25">
      <c r="A41" s="368" t="s">
        <v>123</v>
      </c>
      <c r="B41" s="376" t="s">
        <v>147</v>
      </c>
      <c r="C41" s="389"/>
      <c r="D41" s="389"/>
      <c r="E41" s="389"/>
      <c r="F41" s="389"/>
      <c r="G41" s="390">
        <f t="shared" si="5"/>
        <v>0</v>
      </c>
      <c r="H41" s="389"/>
      <c r="I41" s="389"/>
      <c r="J41" s="389"/>
      <c r="K41" s="391">
        <f t="shared" si="6"/>
        <v>0</v>
      </c>
    </row>
    <row r="42" spans="1:12" s="152" customFormat="1" ht="30.75" thickBot="1" x14ac:dyDescent="0.3">
      <c r="A42" s="755" t="s">
        <v>125</v>
      </c>
      <c r="B42" s="756" t="s">
        <v>943</v>
      </c>
      <c r="C42" s="394"/>
      <c r="D42" s="394"/>
      <c r="E42" s="394"/>
      <c r="F42" s="394"/>
      <c r="G42" s="394">
        <f t="shared" si="5"/>
        <v>0</v>
      </c>
      <c r="H42" s="394"/>
      <c r="I42" s="394"/>
      <c r="J42" s="394"/>
      <c r="K42" s="753">
        <f t="shared" si="6"/>
        <v>0</v>
      </c>
      <c r="L42" s="152" t="s">
        <v>1017</v>
      </c>
    </row>
    <row r="43" spans="1:12" ht="16.5" thickTop="1" thickBot="1" x14ac:dyDescent="0.3">
      <c r="A43" s="375"/>
      <c r="B43" s="366" t="s">
        <v>148</v>
      </c>
      <c r="C43" s="392">
        <f t="shared" ref="C43:K43" si="7">SUM(C35:C42)</f>
        <v>0</v>
      </c>
      <c r="D43" s="392">
        <f t="shared" si="7"/>
        <v>0</v>
      </c>
      <c r="E43" s="392">
        <f t="shared" si="7"/>
        <v>0</v>
      </c>
      <c r="F43" s="392">
        <f t="shared" si="7"/>
        <v>0</v>
      </c>
      <c r="G43" s="392">
        <f t="shared" si="7"/>
        <v>0</v>
      </c>
      <c r="H43" s="392">
        <f t="shared" si="7"/>
        <v>0</v>
      </c>
      <c r="I43" s="392">
        <f t="shared" si="7"/>
        <v>0</v>
      </c>
      <c r="J43" s="392">
        <f t="shared" si="7"/>
        <v>0</v>
      </c>
      <c r="K43" s="393">
        <f t="shared" si="7"/>
        <v>0</v>
      </c>
    </row>
    <row r="44" spans="1:12" ht="15.75" thickTop="1" x14ac:dyDescent="0.25">
      <c r="A44" s="374"/>
      <c r="B44" s="371"/>
      <c r="C44" s="390"/>
      <c r="D44" s="390"/>
      <c r="E44" s="390"/>
      <c r="F44" s="390"/>
      <c r="G44" s="390"/>
      <c r="H44" s="390"/>
      <c r="I44" s="390"/>
      <c r="J44" s="390"/>
      <c r="K44" s="391"/>
    </row>
    <row r="45" spans="1:12" ht="30" x14ac:dyDescent="0.25">
      <c r="A45" s="372" t="s">
        <v>119</v>
      </c>
      <c r="B45" s="371" t="s">
        <v>1035</v>
      </c>
      <c r="C45" s="390"/>
      <c r="D45" s="390"/>
      <c r="E45" s="390"/>
      <c r="F45" s="390"/>
      <c r="G45" s="390"/>
      <c r="H45" s="390"/>
      <c r="I45" s="390"/>
      <c r="J45" s="390"/>
      <c r="K45" s="391"/>
    </row>
    <row r="46" spans="1:12" x14ac:dyDescent="0.25">
      <c r="A46" s="370" t="s">
        <v>113</v>
      </c>
      <c r="B46" s="377" t="s">
        <v>149</v>
      </c>
      <c r="C46" s="389"/>
      <c r="D46" s="389"/>
      <c r="E46" s="389"/>
      <c r="F46" s="389"/>
      <c r="G46" s="390">
        <f>+C46-D46-E46-F46</f>
        <v>0</v>
      </c>
      <c r="H46" s="389"/>
      <c r="I46" s="389"/>
      <c r="J46" s="389"/>
      <c r="K46" s="391">
        <f>+G46+H46+I46+J46</f>
        <v>0</v>
      </c>
    </row>
    <row r="47" spans="1:12" x14ac:dyDescent="0.25">
      <c r="A47" s="368" t="s">
        <v>115</v>
      </c>
      <c r="B47" s="377" t="s">
        <v>150</v>
      </c>
      <c r="C47" s="389"/>
      <c r="D47" s="389"/>
      <c r="E47" s="389"/>
      <c r="F47" s="389"/>
      <c r="G47" s="390">
        <f>+C47-D47-E47-F47</f>
        <v>0</v>
      </c>
      <c r="H47" s="389"/>
      <c r="I47" s="389"/>
      <c r="J47" s="389"/>
      <c r="K47" s="391">
        <f>+G47+H47+I47+J47</f>
        <v>0</v>
      </c>
    </row>
    <row r="48" spans="1:12" s="152" customFormat="1" ht="30.75" thickBot="1" x14ac:dyDescent="0.3">
      <c r="A48" s="755" t="s">
        <v>116</v>
      </c>
      <c r="B48" s="756" t="s">
        <v>942</v>
      </c>
      <c r="C48" s="394"/>
      <c r="D48" s="394"/>
      <c r="E48" s="394"/>
      <c r="F48" s="394"/>
      <c r="G48" s="394">
        <f>+C48-D48-E48-F48</f>
        <v>0</v>
      </c>
      <c r="H48" s="394"/>
      <c r="I48" s="394"/>
      <c r="J48" s="394"/>
      <c r="K48" s="753">
        <f>+G48+H48+I48+J48</f>
        <v>0</v>
      </c>
      <c r="L48" s="152" t="s">
        <v>1017</v>
      </c>
    </row>
    <row r="49" spans="1:12" ht="31.5" thickTop="1" thickBot="1" x14ac:dyDescent="0.3">
      <c r="A49" s="375"/>
      <c r="B49" s="366" t="s">
        <v>1034</v>
      </c>
      <c r="C49" s="392">
        <f t="shared" ref="C49:K49" si="8">SUM(C46:C48)</f>
        <v>0</v>
      </c>
      <c r="D49" s="392">
        <f t="shared" si="8"/>
        <v>0</v>
      </c>
      <c r="E49" s="392">
        <f t="shared" si="8"/>
        <v>0</v>
      </c>
      <c r="F49" s="392">
        <f t="shared" si="8"/>
        <v>0</v>
      </c>
      <c r="G49" s="392">
        <f t="shared" si="8"/>
        <v>0</v>
      </c>
      <c r="H49" s="392">
        <f t="shared" si="8"/>
        <v>0</v>
      </c>
      <c r="I49" s="392">
        <f t="shared" si="8"/>
        <v>0</v>
      </c>
      <c r="J49" s="392">
        <f t="shared" si="8"/>
        <v>0</v>
      </c>
      <c r="K49" s="393">
        <f t="shared" si="8"/>
        <v>0</v>
      </c>
    </row>
    <row r="50" spans="1:12" ht="15.75" thickTop="1" x14ac:dyDescent="0.25">
      <c r="A50" s="374"/>
      <c r="B50" s="373"/>
      <c r="C50" s="390"/>
      <c r="D50" s="390"/>
      <c r="E50" s="390"/>
      <c r="F50" s="390"/>
      <c r="G50" s="390"/>
      <c r="H50" s="390"/>
      <c r="I50" s="390"/>
      <c r="J50" s="390"/>
      <c r="K50" s="391"/>
    </row>
    <row r="51" spans="1:12" x14ac:dyDescent="0.25">
      <c r="A51" s="372" t="s">
        <v>121</v>
      </c>
      <c r="B51" s="371" t="s">
        <v>151</v>
      </c>
      <c r="C51" s="390"/>
      <c r="D51" s="390"/>
      <c r="E51" s="390"/>
      <c r="F51" s="390"/>
      <c r="G51" s="390"/>
      <c r="H51" s="390"/>
      <c r="I51" s="390"/>
      <c r="J51" s="390"/>
      <c r="K51" s="391"/>
    </row>
    <row r="52" spans="1:12" x14ac:dyDescent="0.25">
      <c r="A52" s="368" t="s">
        <v>941</v>
      </c>
      <c r="B52" s="376" t="s">
        <v>152</v>
      </c>
      <c r="C52" s="389"/>
      <c r="D52" s="389"/>
      <c r="E52" s="389"/>
      <c r="F52" s="389"/>
      <c r="G52" s="390">
        <f>+C52-D52-E52-F52</f>
        <v>0</v>
      </c>
      <c r="H52" s="389"/>
      <c r="I52" s="389"/>
      <c r="J52" s="389"/>
      <c r="K52" s="391">
        <f>+G52+H52+I52+J52</f>
        <v>0</v>
      </c>
    </row>
    <row r="53" spans="1:12" x14ac:dyDescent="0.25">
      <c r="A53" s="368" t="s">
        <v>115</v>
      </c>
      <c r="B53" s="376" t="s">
        <v>153</v>
      </c>
      <c r="C53" s="389"/>
      <c r="D53" s="389"/>
      <c r="E53" s="389"/>
      <c r="F53" s="389"/>
      <c r="G53" s="390">
        <f>+C53-D53-E53-F53</f>
        <v>0</v>
      </c>
      <c r="H53" s="389"/>
      <c r="I53" s="389"/>
      <c r="J53" s="389"/>
      <c r="K53" s="391">
        <f>+G53+H53+I53+J53</f>
        <v>0</v>
      </c>
    </row>
    <row r="54" spans="1:12" s="152" customFormat="1" ht="30.75" thickBot="1" x14ac:dyDescent="0.3">
      <c r="A54" s="755" t="s">
        <v>116</v>
      </c>
      <c r="B54" s="756" t="s">
        <v>940</v>
      </c>
      <c r="C54" s="394"/>
      <c r="D54" s="394"/>
      <c r="E54" s="394"/>
      <c r="F54" s="394"/>
      <c r="G54" s="394">
        <f>+C54-D54-E54-F54</f>
        <v>0</v>
      </c>
      <c r="H54" s="394"/>
      <c r="I54" s="394"/>
      <c r="J54" s="394"/>
      <c r="K54" s="753">
        <f>+G54+H54+I54+J54</f>
        <v>0</v>
      </c>
      <c r="L54" s="152" t="s">
        <v>1017</v>
      </c>
    </row>
    <row r="55" spans="1:12" ht="31.5" thickTop="1" thickBot="1" x14ac:dyDescent="0.3">
      <c r="A55" s="375"/>
      <c r="B55" s="366" t="s">
        <v>154</v>
      </c>
      <c r="C55" s="392">
        <f t="shared" ref="C55:K55" si="9">SUM(C52:C54)</f>
        <v>0</v>
      </c>
      <c r="D55" s="392">
        <f t="shared" si="9"/>
        <v>0</v>
      </c>
      <c r="E55" s="392">
        <f t="shared" si="9"/>
        <v>0</v>
      </c>
      <c r="F55" s="392">
        <f t="shared" si="9"/>
        <v>0</v>
      </c>
      <c r="G55" s="392">
        <f t="shared" si="9"/>
        <v>0</v>
      </c>
      <c r="H55" s="392">
        <f t="shared" si="9"/>
        <v>0</v>
      </c>
      <c r="I55" s="392">
        <f t="shared" si="9"/>
        <v>0</v>
      </c>
      <c r="J55" s="392">
        <f t="shared" si="9"/>
        <v>0</v>
      </c>
      <c r="K55" s="393">
        <f t="shared" si="9"/>
        <v>0</v>
      </c>
    </row>
    <row r="56" spans="1:12" ht="15.75" thickTop="1" x14ac:dyDescent="0.25">
      <c r="A56" s="374"/>
      <c r="B56" s="373"/>
      <c r="C56" s="390"/>
      <c r="D56" s="390"/>
      <c r="E56" s="390"/>
      <c r="F56" s="390"/>
      <c r="G56" s="390"/>
      <c r="H56" s="390"/>
      <c r="I56" s="390"/>
      <c r="J56" s="390"/>
      <c r="K56" s="391"/>
    </row>
    <row r="57" spans="1:12" x14ac:dyDescent="0.25">
      <c r="A57" s="372" t="s">
        <v>123</v>
      </c>
      <c r="B57" s="371" t="s">
        <v>155</v>
      </c>
      <c r="C57" s="390"/>
      <c r="D57" s="390"/>
      <c r="E57" s="390"/>
      <c r="F57" s="390"/>
      <c r="G57" s="390"/>
      <c r="H57" s="390"/>
      <c r="I57" s="390"/>
      <c r="J57" s="390"/>
      <c r="K57" s="391"/>
    </row>
    <row r="58" spans="1:12" x14ac:dyDescent="0.25">
      <c r="A58" s="370" t="s">
        <v>113</v>
      </c>
      <c r="B58" s="377" t="s">
        <v>156</v>
      </c>
      <c r="C58" s="389"/>
      <c r="D58" s="389"/>
      <c r="E58" s="389"/>
      <c r="F58" s="389"/>
      <c r="G58" s="390">
        <f>+C58-D58-E58-F58</f>
        <v>0</v>
      </c>
      <c r="H58" s="389"/>
      <c r="I58" s="389"/>
      <c r="J58" s="389"/>
      <c r="K58" s="391">
        <f>+G58+H58+I58+J58</f>
        <v>0</v>
      </c>
    </row>
    <row r="59" spans="1:12" s="152" customFormat="1" ht="30.75" thickBot="1" x14ac:dyDescent="0.3">
      <c r="A59" s="755" t="s">
        <v>115</v>
      </c>
      <c r="B59" s="756" t="s">
        <v>939</v>
      </c>
      <c r="C59" s="394"/>
      <c r="D59" s="394"/>
      <c r="E59" s="394"/>
      <c r="F59" s="394"/>
      <c r="G59" s="394">
        <f>+C59-D59-E59-F59</f>
        <v>0</v>
      </c>
      <c r="H59" s="394"/>
      <c r="I59" s="394"/>
      <c r="J59" s="394"/>
      <c r="K59" s="753">
        <f>+G59+H59+I59+J59</f>
        <v>0</v>
      </c>
      <c r="L59" s="152" t="s">
        <v>1017</v>
      </c>
    </row>
    <row r="60" spans="1:12" ht="16.5" thickTop="1" thickBot="1" x14ac:dyDescent="0.3">
      <c r="A60" s="375"/>
      <c r="B60" s="366" t="s">
        <v>157</v>
      </c>
      <c r="C60" s="392">
        <f t="shared" ref="C60:K60" si="10">SUM(C58:C59)</f>
        <v>0</v>
      </c>
      <c r="D60" s="392">
        <f t="shared" si="10"/>
        <v>0</v>
      </c>
      <c r="E60" s="392">
        <f t="shared" si="10"/>
        <v>0</v>
      </c>
      <c r="F60" s="392">
        <f t="shared" si="10"/>
        <v>0</v>
      </c>
      <c r="G60" s="392">
        <f t="shared" si="10"/>
        <v>0</v>
      </c>
      <c r="H60" s="392">
        <f t="shared" si="10"/>
        <v>0</v>
      </c>
      <c r="I60" s="392">
        <f t="shared" si="10"/>
        <v>0</v>
      </c>
      <c r="J60" s="392">
        <f t="shared" si="10"/>
        <v>0</v>
      </c>
      <c r="K60" s="393">
        <f t="shared" si="10"/>
        <v>0</v>
      </c>
    </row>
    <row r="61" spans="1:12" ht="15.75" thickTop="1" x14ac:dyDescent="0.25">
      <c r="A61" s="374"/>
      <c r="B61" s="373"/>
      <c r="C61" s="390"/>
      <c r="D61" s="390"/>
      <c r="E61" s="390"/>
      <c r="F61" s="390"/>
      <c r="G61" s="390"/>
      <c r="H61" s="390"/>
      <c r="I61" s="390"/>
      <c r="J61" s="390"/>
      <c r="K61" s="391"/>
    </row>
    <row r="62" spans="1:12" x14ac:dyDescent="0.25">
      <c r="A62" s="372" t="s">
        <v>125</v>
      </c>
      <c r="B62" s="371" t="s">
        <v>158</v>
      </c>
      <c r="C62" s="390"/>
      <c r="D62" s="390"/>
      <c r="E62" s="390"/>
      <c r="F62" s="390"/>
      <c r="G62" s="390"/>
      <c r="H62" s="390"/>
      <c r="I62" s="390"/>
      <c r="J62" s="390"/>
      <c r="K62" s="391"/>
    </row>
    <row r="63" spans="1:12" x14ac:dyDescent="0.25">
      <c r="A63" s="368" t="s">
        <v>113</v>
      </c>
      <c r="B63" s="376" t="s">
        <v>938</v>
      </c>
      <c r="C63" s="389"/>
      <c r="D63" s="389"/>
      <c r="E63" s="389"/>
      <c r="F63" s="389"/>
      <c r="G63" s="390">
        <f>+C63-D63-E63-F63</f>
        <v>0</v>
      </c>
      <c r="H63" s="389"/>
      <c r="I63" s="389"/>
      <c r="J63" s="389"/>
      <c r="K63" s="391">
        <f>+G63+H63+I63+J63</f>
        <v>0</v>
      </c>
    </row>
    <row r="64" spans="1:12" ht="30" x14ac:dyDescent="0.25">
      <c r="A64" s="368" t="s">
        <v>115</v>
      </c>
      <c r="B64" s="376" t="s">
        <v>159</v>
      </c>
      <c r="C64" s="389"/>
      <c r="D64" s="389"/>
      <c r="E64" s="389"/>
      <c r="F64" s="389"/>
      <c r="G64" s="390">
        <f>+C64-D64-E64-F64</f>
        <v>0</v>
      </c>
      <c r="H64" s="389"/>
      <c r="I64" s="389"/>
      <c r="J64" s="389"/>
      <c r="K64" s="391">
        <f>+G64+H64+I64+J64</f>
        <v>0</v>
      </c>
    </row>
    <row r="65" spans="1:12" s="152" customFormat="1" ht="30.75" thickBot="1" x14ac:dyDescent="0.3">
      <c r="A65" s="755" t="s">
        <v>116</v>
      </c>
      <c r="B65" s="756" t="s">
        <v>937</v>
      </c>
      <c r="C65" s="394"/>
      <c r="D65" s="394"/>
      <c r="E65" s="394"/>
      <c r="F65" s="394"/>
      <c r="G65" s="394">
        <f>+C65-D65-E65-F65</f>
        <v>0</v>
      </c>
      <c r="H65" s="394"/>
      <c r="I65" s="394"/>
      <c r="J65" s="394"/>
      <c r="K65" s="753">
        <f>+G65+H65+I65+J65</f>
        <v>0</v>
      </c>
      <c r="L65" s="152" t="s">
        <v>1017</v>
      </c>
    </row>
    <row r="66" spans="1:12" ht="31.5" thickTop="1" thickBot="1" x14ac:dyDescent="0.3">
      <c r="A66" s="375"/>
      <c r="B66" s="366" t="s">
        <v>160</v>
      </c>
      <c r="C66" s="392">
        <f t="shared" ref="C66:K66" si="11">SUM(C63:C65)</f>
        <v>0</v>
      </c>
      <c r="D66" s="392">
        <f t="shared" si="11"/>
        <v>0</v>
      </c>
      <c r="E66" s="392">
        <f t="shared" si="11"/>
        <v>0</v>
      </c>
      <c r="F66" s="392">
        <f t="shared" si="11"/>
        <v>0</v>
      </c>
      <c r="G66" s="392">
        <f t="shared" si="11"/>
        <v>0</v>
      </c>
      <c r="H66" s="392">
        <f t="shared" si="11"/>
        <v>0</v>
      </c>
      <c r="I66" s="392">
        <f t="shared" si="11"/>
        <v>0</v>
      </c>
      <c r="J66" s="392">
        <f t="shared" si="11"/>
        <v>0</v>
      </c>
      <c r="K66" s="393">
        <f t="shared" si="11"/>
        <v>0</v>
      </c>
    </row>
    <row r="67" spans="1:12" ht="15.75" thickTop="1" x14ac:dyDescent="0.25">
      <c r="A67" s="374"/>
      <c r="B67" s="373"/>
      <c r="C67" s="390"/>
      <c r="D67" s="390"/>
      <c r="E67" s="390"/>
      <c r="F67" s="390"/>
      <c r="G67" s="390"/>
      <c r="H67" s="390"/>
      <c r="I67" s="390"/>
      <c r="J67" s="390"/>
      <c r="K67" s="391"/>
    </row>
    <row r="68" spans="1:12" ht="30" x14ac:dyDescent="0.25">
      <c r="A68" s="372" t="s">
        <v>126</v>
      </c>
      <c r="B68" s="371" t="s">
        <v>161</v>
      </c>
      <c r="C68" s="390"/>
      <c r="D68" s="390"/>
      <c r="E68" s="390"/>
      <c r="F68" s="390"/>
      <c r="G68" s="390"/>
      <c r="H68" s="390"/>
      <c r="I68" s="390"/>
      <c r="J68" s="390"/>
      <c r="K68" s="391"/>
    </row>
    <row r="69" spans="1:12" x14ac:dyDescent="0.25">
      <c r="A69" s="370" t="s">
        <v>113</v>
      </c>
      <c r="B69" s="377" t="s">
        <v>162</v>
      </c>
      <c r="C69" s="389"/>
      <c r="D69" s="389"/>
      <c r="E69" s="389"/>
      <c r="F69" s="389"/>
      <c r="G69" s="390">
        <f t="shared" ref="G69:G77" si="12">+C69-D69-E69-F69</f>
        <v>0</v>
      </c>
      <c r="H69" s="389"/>
      <c r="I69" s="389"/>
      <c r="J69" s="389"/>
      <c r="K69" s="391">
        <f t="shared" ref="K69:K77" si="13">+G69+H69+I69+J69</f>
        <v>0</v>
      </c>
    </row>
    <row r="70" spans="1:12" x14ac:dyDescent="0.25">
      <c r="A70" s="370" t="s">
        <v>115</v>
      </c>
      <c r="B70" s="376" t="s">
        <v>163</v>
      </c>
      <c r="C70" s="389"/>
      <c r="D70" s="389"/>
      <c r="E70" s="389"/>
      <c r="F70" s="389"/>
      <c r="G70" s="390">
        <f t="shared" si="12"/>
        <v>0</v>
      </c>
      <c r="H70" s="389"/>
      <c r="I70" s="389"/>
      <c r="J70" s="389"/>
      <c r="K70" s="391">
        <f t="shared" si="13"/>
        <v>0</v>
      </c>
    </row>
    <row r="71" spans="1:12" x14ac:dyDescent="0.25">
      <c r="A71" s="370" t="s">
        <v>116</v>
      </c>
      <c r="B71" s="376" t="s">
        <v>164</v>
      </c>
      <c r="C71" s="389"/>
      <c r="D71" s="389"/>
      <c r="E71" s="389"/>
      <c r="F71" s="389"/>
      <c r="G71" s="390">
        <f t="shared" si="12"/>
        <v>0</v>
      </c>
      <c r="H71" s="389"/>
      <c r="I71" s="389"/>
      <c r="J71" s="389"/>
      <c r="K71" s="391">
        <f t="shared" si="13"/>
        <v>0</v>
      </c>
    </row>
    <row r="72" spans="1:12" x14ac:dyDescent="0.25">
      <c r="A72" s="370" t="s">
        <v>117</v>
      </c>
      <c r="B72" s="376" t="s">
        <v>165</v>
      </c>
      <c r="C72" s="389"/>
      <c r="D72" s="389"/>
      <c r="E72" s="389"/>
      <c r="F72" s="389"/>
      <c r="G72" s="390">
        <f t="shared" si="12"/>
        <v>0</v>
      </c>
      <c r="H72" s="389"/>
      <c r="I72" s="389"/>
      <c r="J72" s="389"/>
      <c r="K72" s="391">
        <f t="shared" si="13"/>
        <v>0</v>
      </c>
    </row>
    <row r="73" spans="1:12" ht="30" x14ac:dyDescent="0.25">
      <c r="A73" s="370" t="s">
        <v>119</v>
      </c>
      <c r="B73" s="376" t="s">
        <v>166</v>
      </c>
      <c r="C73" s="389"/>
      <c r="D73" s="389"/>
      <c r="E73" s="389"/>
      <c r="F73" s="389"/>
      <c r="G73" s="390">
        <f t="shared" si="12"/>
        <v>0</v>
      </c>
      <c r="H73" s="389"/>
      <c r="I73" s="389"/>
      <c r="J73" s="389"/>
      <c r="K73" s="391">
        <f t="shared" si="13"/>
        <v>0</v>
      </c>
    </row>
    <row r="74" spans="1:12" x14ac:dyDescent="0.25">
      <c r="A74" s="370" t="s">
        <v>121</v>
      </c>
      <c r="B74" s="376" t="s">
        <v>167</v>
      </c>
      <c r="C74" s="389"/>
      <c r="D74" s="389"/>
      <c r="E74" s="389"/>
      <c r="F74" s="389"/>
      <c r="G74" s="390">
        <f t="shared" si="12"/>
        <v>0</v>
      </c>
      <c r="H74" s="389"/>
      <c r="I74" s="389"/>
      <c r="J74" s="389"/>
      <c r="K74" s="391">
        <f t="shared" si="13"/>
        <v>0</v>
      </c>
    </row>
    <row r="75" spans="1:12" x14ac:dyDescent="0.25">
      <c r="A75" s="370" t="s">
        <v>123</v>
      </c>
      <c r="B75" s="376" t="s">
        <v>168</v>
      </c>
      <c r="C75" s="389"/>
      <c r="D75" s="389"/>
      <c r="E75" s="389"/>
      <c r="F75" s="389"/>
      <c r="G75" s="390">
        <f t="shared" si="12"/>
        <v>0</v>
      </c>
      <c r="H75" s="389"/>
      <c r="I75" s="389"/>
      <c r="J75" s="389"/>
      <c r="K75" s="391">
        <f t="shared" si="13"/>
        <v>0</v>
      </c>
    </row>
    <row r="76" spans="1:12" x14ac:dyDescent="0.25">
      <c r="A76" s="370" t="s">
        <v>125</v>
      </c>
      <c r="B76" s="376" t="s">
        <v>169</v>
      </c>
      <c r="C76" s="389"/>
      <c r="D76" s="389"/>
      <c r="E76" s="389"/>
      <c r="F76" s="389"/>
      <c r="G76" s="390">
        <f t="shared" si="12"/>
        <v>0</v>
      </c>
      <c r="H76" s="389"/>
      <c r="I76" s="389"/>
      <c r="J76" s="389"/>
      <c r="K76" s="391">
        <f t="shared" si="13"/>
        <v>0</v>
      </c>
    </row>
    <row r="77" spans="1:12" s="152" customFormat="1" ht="30.75" thickBot="1" x14ac:dyDescent="0.3">
      <c r="A77" s="755" t="s">
        <v>126</v>
      </c>
      <c r="B77" s="756" t="s">
        <v>1033</v>
      </c>
      <c r="C77" s="394"/>
      <c r="D77" s="394"/>
      <c r="E77" s="394"/>
      <c r="F77" s="394"/>
      <c r="G77" s="394">
        <f t="shared" si="12"/>
        <v>0</v>
      </c>
      <c r="H77" s="394"/>
      <c r="I77" s="394"/>
      <c r="J77" s="394"/>
      <c r="K77" s="753">
        <f t="shared" si="13"/>
        <v>0</v>
      </c>
      <c r="L77" s="152" t="s">
        <v>1017</v>
      </c>
    </row>
    <row r="78" spans="1:12" ht="31.5" thickTop="1" thickBot="1" x14ac:dyDescent="0.3">
      <c r="A78" s="375"/>
      <c r="B78" s="366" t="s">
        <v>170</v>
      </c>
      <c r="C78" s="392">
        <f t="shared" ref="C78:K78" si="14">SUM(C69:C76)</f>
        <v>0</v>
      </c>
      <c r="D78" s="392">
        <f t="shared" si="14"/>
        <v>0</v>
      </c>
      <c r="E78" s="392">
        <f t="shared" si="14"/>
        <v>0</v>
      </c>
      <c r="F78" s="392">
        <f t="shared" si="14"/>
        <v>0</v>
      </c>
      <c r="G78" s="392">
        <f t="shared" si="14"/>
        <v>0</v>
      </c>
      <c r="H78" s="392">
        <f t="shared" si="14"/>
        <v>0</v>
      </c>
      <c r="I78" s="392">
        <f t="shared" si="14"/>
        <v>0</v>
      </c>
      <c r="J78" s="392">
        <f t="shared" si="14"/>
        <v>0</v>
      </c>
      <c r="K78" s="393">
        <f t="shared" si="14"/>
        <v>0</v>
      </c>
    </row>
    <row r="79" spans="1:12" ht="15.75" thickTop="1" x14ac:dyDescent="0.25">
      <c r="A79" s="374"/>
      <c r="B79" s="373"/>
      <c r="C79" s="390"/>
      <c r="D79" s="390"/>
      <c r="E79" s="390"/>
      <c r="F79" s="390"/>
      <c r="G79" s="390"/>
      <c r="H79" s="390"/>
      <c r="I79" s="390"/>
      <c r="J79" s="390"/>
      <c r="K79" s="391"/>
    </row>
    <row r="80" spans="1:12" x14ac:dyDescent="0.25">
      <c r="A80" s="372" t="s">
        <v>128</v>
      </c>
      <c r="B80" s="371" t="s">
        <v>171</v>
      </c>
      <c r="C80" s="390"/>
      <c r="D80" s="390"/>
      <c r="E80" s="390"/>
      <c r="F80" s="390"/>
      <c r="G80" s="390"/>
      <c r="H80" s="390"/>
      <c r="I80" s="390"/>
      <c r="J80" s="390"/>
      <c r="K80" s="391"/>
    </row>
    <row r="81" spans="1:12" x14ac:dyDescent="0.25">
      <c r="A81" s="368" t="s">
        <v>113</v>
      </c>
      <c r="B81" s="378" t="s">
        <v>936</v>
      </c>
      <c r="C81" s="389"/>
      <c r="D81" s="389"/>
      <c r="E81" s="389"/>
      <c r="F81" s="389"/>
      <c r="G81" s="390">
        <f t="shared" ref="G81:G86" si="15">+C81-D81-E81-F81</f>
        <v>0</v>
      </c>
      <c r="H81" s="389"/>
      <c r="I81" s="389"/>
      <c r="J81" s="389"/>
      <c r="K81" s="391">
        <f t="shared" ref="K81:K86" si="16">+G81+H81+I81+J81</f>
        <v>0</v>
      </c>
    </row>
    <row r="82" spans="1:12" x14ac:dyDescent="0.25">
      <c r="A82" s="370" t="s">
        <v>115</v>
      </c>
      <c r="B82" s="376" t="s">
        <v>935</v>
      </c>
      <c r="C82" s="389"/>
      <c r="D82" s="389"/>
      <c r="E82" s="389"/>
      <c r="F82" s="389"/>
      <c r="G82" s="390">
        <f t="shared" si="15"/>
        <v>0</v>
      </c>
      <c r="H82" s="389"/>
      <c r="I82" s="389"/>
      <c r="J82" s="389"/>
      <c r="K82" s="391">
        <f t="shared" si="16"/>
        <v>0</v>
      </c>
    </row>
    <row r="83" spans="1:12" x14ac:dyDescent="0.25">
      <c r="A83" s="370" t="s">
        <v>116</v>
      </c>
      <c r="B83" s="376" t="s">
        <v>172</v>
      </c>
      <c r="C83" s="389"/>
      <c r="D83" s="389"/>
      <c r="E83" s="389"/>
      <c r="F83" s="389"/>
      <c r="G83" s="390">
        <f t="shared" si="15"/>
        <v>0</v>
      </c>
      <c r="H83" s="389"/>
      <c r="I83" s="389"/>
      <c r="J83" s="389"/>
      <c r="K83" s="391">
        <f t="shared" si="16"/>
        <v>0</v>
      </c>
    </row>
    <row r="84" spans="1:12" x14ac:dyDescent="0.25">
      <c r="A84" s="368" t="s">
        <v>117</v>
      </c>
      <c r="B84" s="376" t="s">
        <v>934</v>
      </c>
      <c r="C84" s="389"/>
      <c r="D84" s="389"/>
      <c r="E84" s="389"/>
      <c r="F84" s="389"/>
      <c r="G84" s="390">
        <f t="shared" si="15"/>
        <v>0</v>
      </c>
      <c r="H84" s="389"/>
      <c r="I84" s="389"/>
      <c r="J84" s="389"/>
      <c r="K84" s="391">
        <f t="shared" si="16"/>
        <v>0</v>
      </c>
    </row>
    <row r="85" spans="1:12" x14ac:dyDescent="0.25">
      <c r="A85" s="368" t="s">
        <v>119</v>
      </c>
      <c r="B85" s="376" t="s">
        <v>173</v>
      </c>
      <c r="C85" s="389"/>
      <c r="D85" s="389"/>
      <c r="E85" s="389"/>
      <c r="F85" s="389"/>
      <c r="G85" s="390">
        <f t="shared" si="15"/>
        <v>0</v>
      </c>
      <c r="H85" s="389"/>
      <c r="I85" s="389"/>
      <c r="J85" s="389"/>
      <c r="K85" s="391">
        <f t="shared" si="16"/>
        <v>0</v>
      </c>
    </row>
    <row r="86" spans="1:12" s="152" customFormat="1" ht="30.75" thickBot="1" x14ac:dyDescent="0.3">
      <c r="A86" s="755" t="s">
        <v>121</v>
      </c>
      <c r="B86" s="756" t="s">
        <v>933</v>
      </c>
      <c r="C86" s="394"/>
      <c r="D86" s="394"/>
      <c r="E86" s="394"/>
      <c r="F86" s="394"/>
      <c r="G86" s="394">
        <f t="shared" si="15"/>
        <v>0</v>
      </c>
      <c r="H86" s="394"/>
      <c r="I86" s="394"/>
      <c r="J86" s="394"/>
      <c r="K86" s="753">
        <f t="shared" si="16"/>
        <v>0</v>
      </c>
      <c r="L86" s="152" t="s">
        <v>1017</v>
      </c>
    </row>
    <row r="87" spans="1:12" ht="16.5" thickTop="1" thickBot="1" x14ac:dyDescent="0.3">
      <c r="A87" s="375"/>
      <c r="B87" s="366" t="s">
        <v>174</v>
      </c>
      <c r="C87" s="392">
        <f t="shared" ref="C87:K87" si="17">SUM(C81:C86)</f>
        <v>0</v>
      </c>
      <c r="D87" s="392">
        <f t="shared" si="17"/>
        <v>0</v>
      </c>
      <c r="E87" s="392">
        <f t="shared" si="17"/>
        <v>0</v>
      </c>
      <c r="F87" s="392">
        <f t="shared" si="17"/>
        <v>0</v>
      </c>
      <c r="G87" s="392">
        <f t="shared" si="17"/>
        <v>0</v>
      </c>
      <c r="H87" s="392">
        <f t="shared" si="17"/>
        <v>0</v>
      </c>
      <c r="I87" s="392">
        <f t="shared" si="17"/>
        <v>0</v>
      </c>
      <c r="J87" s="392">
        <f t="shared" si="17"/>
        <v>0</v>
      </c>
      <c r="K87" s="393">
        <f t="shared" si="17"/>
        <v>0</v>
      </c>
    </row>
    <row r="88" spans="1:12" ht="15.75" thickTop="1" x14ac:dyDescent="0.25">
      <c r="A88" s="374"/>
      <c r="B88" s="373"/>
      <c r="C88" s="390"/>
      <c r="D88" s="390"/>
      <c r="E88" s="390"/>
      <c r="F88" s="390"/>
      <c r="G88" s="390"/>
      <c r="H88" s="390"/>
      <c r="I88" s="390"/>
      <c r="J88" s="390"/>
      <c r="K88" s="391"/>
    </row>
    <row r="89" spans="1:12" x14ac:dyDescent="0.25">
      <c r="A89" s="372" t="s">
        <v>130</v>
      </c>
      <c r="B89" s="371" t="s">
        <v>175</v>
      </c>
      <c r="C89" s="390"/>
      <c r="D89" s="390"/>
      <c r="E89" s="390"/>
      <c r="F89" s="390"/>
      <c r="G89" s="390"/>
      <c r="H89" s="390"/>
      <c r="I89" s="390"/>
      <c r="J89" s="390"/>
      <c r="K89" s="391"/>
    </row>
    <row r="90" spans="1:12" x14ac:dyDescent="0.25">
      <c r="A90" s="370" t="s">
        <v>113</v>
      </c>
      <c r="B90" s="377" t="s">
        <v>176</v>
      </c>
      <c r="C90" s="389"/>
      <c r="D90" s="389"/>
      <c r="E90" s="389"/>
      <c r="F90" s="389"/>
      <c r="G90" s="390">
        <f>+C90-D90-E90-F90</f>
        <v>0</v>
      </c>
      <c r="H90" s="389"/>
      <c r="I90" s="389"/>
      <c r="J90" s="389"/>
      <c r="K90" s="391">
        <f>+G90+H90+I90+J90</f>
        <v>0</v>
      </c>
    </row>
    <row r="91" spans="1:12" x14ac:dyDescent="0.25">
      <c r="A91" s="370" t="s">
        <v>115</v>
      </c>
      <c r="B91" s="377" t="s">
        <v>177</v>
      </c>
      <c r="C91" s="389"/>
      <c r="D91" s="389"/>
      <c r="E91" s="389"/>
      <c r="F91" s="389"/>
      <c r="G91" s="390">
        <f>+C91-D91-E91-F91</f>
        <v>0</v>
      </c>
      <c r="H91" s="389"/>
      <c r="I91" s="389"/>
      <c r="J91" s="389"/>
      <c r="K91" s="391">
        <f>+G91+H91+I91+J91</f>
        <v>0</v>
      </c>
    </row>
    <row r="92" spans="1:12" s="152" customFormat="1" ht="30.75" thickBot="1" x14ac:dyDescent="0.3">
      <c r="A92" s="755" t="s">
        <v>116</v>
      </c>
      <c r="B92" s="756" t="s">
        <v>932</v>
      </c>
      <c r="C92" s="394"/>
      <c r="D92" s="394"/>
      <c r="E92" s="394"/>
      <c r="F92" s="394"/>
      <c r="G92" s="394">
        <f>+C92-D92-E92-F92</f>
        <v>0</v>
      </c>
      <c r="H92" s="394"/>
      <c r="I92" s="394"/>
      <c r="J92" s="394"/>
      <c r="K92" s="753">
        <f>+G92+H92+I92+J92</f>
        <v>0</v>
      </c>
      <c r="L92" s="152" t="s">
        <v>1017</v>
      </c>
    </row>
    <row r="93" spans="1:12" ht="16.5" thickTop="1" thickBot="1" x14ac:dyDescent="0.3">
      <c r="A93" s="375"/>
      <c r="B93" s="366" t="s">
        <v>178</v>
      </c>
      <c r="C93" s="392">
        <f t="shared" ref="C93:K93" si="18">SUM(C90:C92)</f>
        <v>0</v>
      </c>
      <c r="D93" s="392">
        <f t="shared" si="18"/>
        <v>0</v>
      </c>
      <c r="E93" s="392">
        <f t="shared" si="18"/>
        <v>0</v>
      </c>
      <c r="F93" s="392">
        <f t="shared" si="18"/>
        <v>0</v>
      </c>
      <c r="G93" s="392">
        <f t="shared" si="18"/>
        <v>0</v>
      </c>
      <c r="H93" s="392">
        <f t="shared" si="18"/>
        <v>0</v>
      </c>
      <c r="I93" s="392">
        <f t="shared" si="18"/>
        <v>0</v>
      </c>
      <c r="J93" s="392">
        <f t="shared" si="18"/>
        <v>0</v>
      </c>
      <c r="K93" s="393">
        <f t="shared" si="18"/>
        <v>0</v>
      </c>
    </row>
    <row r="94" spans="1:12" ht="15.75" thickTop="1" x14ac:dyDescent="0.25">
      <c r="A94" s="374"/>
      <c r="B94" s="373"/>
      <c r="C94" s="390"/>
      <c r="D94" s="390"/>
      <c r="E94" s="390"/>
      <c r="F94" s="390"/>
      <c r="G94" s="390"/>
      <c r="H94" s="390"/>
      <c r="I94" s="390"/>
      <c r="J94" s="390"/>
      <c r="K94" s="391"/>
    </row>
    <row r="95" spans="1:12" x14ac:dyDescent="0.25">
      <c r="A95" s="372" t="s">
        <v>179</v>
      </c>
      <c r="B95" s="371" t="s">
        <v>180</v>
      </c>
      <c r="C95" s="390"/>
      <c r="D95" s="390"/>
      <c r="E95" s="390"/>
      <c r="F95" s="390"/>
      <c r="G95" s="390"/>
      <c r="H95" s="390"/>
      <c r="I95" s="390"/>
      <c r="J95" s="390"/>
      <c r="K95" s="391"/>
    </row>
    <row r="96" spans="1:12" x14ac:dyDescent="0.25">
      <c r="A96" s="370" t="s">
        <v>113</v>
      </c>
      <c r="B96" s="377" t="s">
        <v>181</v>
      </c>
      <c r="C96" s="389"/>
      <c r="D96" s="389"/>
      <c r="E96" s="389"/>
      <c r="F96" s="389"/>
      <c r="G96" s="390">
        <f t="shared" ref="G96:G105" si="19">+C96-D96-E96-F96</f>
        <v>0</v>
      </c>
      <c r="H96" s="389"/>
      <c r="I96" s="389"/>
      <c r="J96" s="389"/>
      <c r="K96" s="391">
        <f t="shared" ref="K96:K105" si="20">+G96+H96+I96+J96</f>
        <v>0</v>
      </c>
    </row>
    <row r="97" spans="1:12" x14ac:dyDescent="0.25">
      <c r="A97" s="370" t="s">
        <v>115</v>
      </c>
      <c r="B97" s="377" t="s">
        <v>182</v>
      </c>
      <c r="C97" s="389"/>
      <c r="D97" s="389"/>
      <c r="E97" s="389"/>
      <c r="F97" s="389"/>
      <c r="G97" s="390">
        <f t="shared" si="19"/>
        <v>0</v>
      </c>
      <c r="H97" s="389"/>
      <c r="I97" s="389"/>
      <c r="J97" s="389"/>
      <c r="K97" s="391">
        <f t="shared" si="20"/>
        <v>0</v>
      </c>
    </row>
    <row r="98" spans="1:12" x14ac:dyDescent="0.25">
      <c r="A98" s="370" t="s">
        <v>116</v>
      </c>
      <c r="B98" s="377" t="s">
        <v>183</v>
      </c>
      <c r="C98" s="389"/>
      <c r="D98" s="389"/>
      <c r="E98" s="389"/>
      <c r="F98" s="389"/>
      <c r="G98" s="390">
        <f t="shared" si="19"/>
        <v>0</v>
      </c>
      <c r="H98" s="389"/>
      <c r="I98" s="389"/>
      <c r="J98" s="389"/>
      <c r="K98" s="391">
        <f t="shared" si="20"/>
        <v>0</v>
      </c>
    </row>
    <row r="99" spans="1:12" x14ac:dyDescent="0.25">
      <c r="A99" s="370" t="s">
        <v>117</v>
      </c>
      <c r="B99" s="369" t="s">
        <v>184</v>
      </c>
      <c r="C99" s="389"/>
      <c r="D99" s="389"/>
      <c r="E99" s="389"/>
      <c r="F99" s="389"/>
      <c r="G99" s="390">
        <f t="shared" si="19"/>
        <v>0</v>
      </c>
      <c r="H99" s="389"/>
      <c r="I99" s="389"/>
      <c r="J99" s="389"/>
      <c r="K99" s="391">
        <f t="shared" si="20"/>
        <v>0</v>
      </c>
    </row>
    <row r="100" spans="1:12" x14ac:dyDescent="0.25">
      <c r="A100" s="370" t="s">
        <v>119</v>
      </c>
      <c r="B100" s="377" t="s">
        <v>185</v>
      </c>
      <c r="C100" s="389"/>
      <c r="D100" s="389"/>
      <c r="E100" s="389"/>
      <c r="F100" s="389"/>
      <c r="G100" s="390">
        <f t="shared" si="19"/>
        <v>0</v>
      </c>
      <c r="H100" s="389"/>
      <c r="I100" s="389"/>
      <c r="J100" s="389"/>
      <c r="K100" s="391">
        <f t="shared" si="20"/>
        <v>0</v>
      </c>
    </row>
    <row r="101" spans="1:12" x14ac:dyDescent="0.25">
      <c r="A101" s="370" t="s">
        <v>121</v>
      </c>
      <c r="B101" s="376" t="s">
        <v>186</v>
      </c>
      <c r="C101" s="389"/>
      <c r="D101" s="389"/>
      <c r="E101" s="389"/>
      <c r="F101" s="389"/>
      <c r="G101" s="390">
        <f t="shared" si="19"/>
        <v>0</v>
      </c>
      <c r="H101" s="389"/>
      <c r="I101" s="389"/>
      <c r="J101" s="389"/>
      <c r="K101" s="391">
        <f t="shared" si="20"/>
        <v>0</v>
      </c>
    </row>
    <row r="102" spans="1:12" ht="30" x14ac:dyDescent="0.25">
      <c r="A102" s="370">
        <v>7</v>
      </c>
      <c r="B102" s="376" t="s">
        <v>187</v>
      </c>
      <c r="C102" s="389"/>
      <c r="D102" s="389"/>
      <c r="E102" s="389"/>
      <c r="F102" s="389"/>
      <c r="G102" s="390">
        <f t="shared" si="19"/>
        <v>0</v>
      </c>
      <c r="H102" s="389"/>
      <c r="I102" s="389"/>
      <c r="J102" s="389"/>
      <c r="K102" s="391">
        <f t="shared" si="20"/>
        <v>0</v>
      </c>
    </row>
    <row r="103" spans="1:12" x14ac:dyDescent="0.25">
      <c r="A103" s="370">
        <v>8</v>
      </c>
      <c r="B103" s="376" t="s">
        <v>188</v>
      </c>
      <c r="C103" s="389"/>
      <c r="D103" s="389"/>
      <c r="E103" s="389"/>
      <c r="F103" s="389"/>
      <c r="G103" s="390">
        <f t="shared" si="19"/>
        <v>0</v>
      </c>
      <c r="H103" s="389"/>
      <c r="I103" s="389"/>
      <c r="J103" s="389"/>
      <c r="K103" s="391">
        <f t="shared" si="20"/>
        <v>0</v>
      </c>
    </row>
    <row r="104" spans="1:12" x14ac:dyDescent="0.25">
      <c r="A104" s="370">
        <v>9</v>
      </c>
      <c r="B104" s="376" t="s">
        <v>189</v>
      </c>
      <c r="C104" s="389"/>
      <c r="D104" s="389"/>
      <c r="E104" s="389"/>
      <c r="F104" s="389"/>
      <c r="G104" s="390">
        <f t="shared" si="19"/>
        <v>0</v>
      </c>
      <c r="H104" s="389"/>
      <c r="I104" s="389"/>
      <c r="J104" s="389"/>
      <c r="K104" s="391">
        <f t="shared" si="20"/>
        <v>0</v>
      </c>
    </row>
    <row r="105" spans="1:12" s="152" customFormat="1" ht="30.75" thickBot="1" x14ac:dyDescent="0.3">
      <c r="A105" s="755" t="s">
        <v>128</v>
      </c>
      <c r="B105" s="756" t="s">
        <v>931</v>
      </c>
      <c r="C105" s="394"/>
      <c r="D105" s="394"/>
      <c r="E105" s="394"/>
      <c r="F105" s="394"/>
      <c r="G105" s="394">
        <f t="shared" si="19"/>
        <v>0</v>
      </c>
      <c r="H105" s="394"/>
      <c r="I105" s="394"/>
      <c r="J105" s="394"/>
      <c r="K105" s="753">
        <f t="shared" si="20"/>
        <v>0</v>
      </c>
      <c r="L105" s="152" t="s">
        <v>1017</v>
      </c>
    </row>
    <row r="106" spans="1:12" ht="31.5" thickTop="1" thickBot="1" x14ac:dyDescent="0.3">
      <c r="A106" s="375"/>
      <c r="B106" s="366" t="s">
        <v>190</v>
      </c>
      <c r="C106" s="392">
        <f t="shared" ref="C106:K106" si="21">SUM(C96:C105)</f>
        <v>0</v>
      </c>
      <c r="D106" s="392">
        <f t="shared" si="21"/>
        <v>0</v>
      </c>
      <c r="E106" s="392">
        <f t="shared" si="21"/>
        <v>0</v>
      </c>
      <c r="F106" s="392">
        <f t="shared" si="21"/>
        <v>0</v>
      </c>
      <c r="G106" s="392">
        <f t="shared" si="21"/>
        <v>0</v>
      </c>
      <c r="H106" s="392">
        <f t="shared" si="21"/>
        <v>0</v>
      </c>
      <c r="I106" s="392">
        <f t="shared" si="21"/>
        <v>0</v>
      </c>
      <c r="J106" s="392">
        <f t="shared" si="21"/>
        <v>0</v>
      </c>
      <c r="K106" s="393">
        <f t="shared" si="21"/>
        <v>0</v>
      </c>
    </row>
    <row r="107" spans="1:12" ht="15.75" thickTop="1" x14ac:dyDescent="0.25">
      <c r="A107" s="374"/>
      <c r="B107" s="373"/>
      <c r="C107" s="390"/>
      <c r="D107" s="390"/>
      <c r="E107" s="390"/>
      <c r="F107" s="390"/>
      <c r="G107" s="390"/>
      <c r="H107" s="390"/>
      <c r="I107" s="390"/>
      <c r="J107" s="390"/>
      <c r="K107" s="391"/>
    </row>
    <row r="108" spans="1:12" x14ac:dyDescent="0.25">
      <c r="A108" s="372" t="s">
        <v>191</v>
      </c>
      <c r="B108" s="371" t="s">
        <v>192</v>
      </c>
      <c r="C108" s="390"/>
      <c r="D108" s="390"/>
      <c r="E108" s="390"/>
      <c r="F108" s="390"/>
      <c r="G108" s="390"/>
      <c r="H108" s="390"/>
      <c r="I108" s="390"/>
      <c r="J108" s="390"/>
      <c r="K108" s="391"/>
    </row>
    <row r="109" spans="1:12" s="152" customFormat="1" ht="30" x14ac:dyDescent="0.25">
      <c r="A109" s="757" t="s">
        <v>113</v>
      </c>
      <c r="B109" s="758" t="s">
        <v>193</v>
      </c>
      <c r="C109" s="394"/>
      <c r="D109" s="394"/>
      <c r="E109" s="394"/>
      <c r="F109" s="394"/>
      <c r="G109" s="394">
        <f t="shared" ref="G109:G116" si="22">+C109-D109-E109-F109</f>
        <v>0</v>
      </c>
      <c r="H109" s="394"/>
      <c r="I109" s="394"/>
      <c r="J109" s="394"/>
      <c r="K109" s="753">
        <f t="shared" ref="K109:K116" si="23">+G109+H109+I109+J109</f>
        <v>0</v>
      </c>
      <c r="L109" s="152" t="s">
        <v>1017</v>
      </c>
    </row>
    <row r="110" spans="1:12" s="152" customFormat="1" ht="30" x14ac:dyDescent="0.25">
      <c r="A110" s="757" t="s">
        <v>115</v>
      </c>
      <c r="B110" s="758" t="s">
        <v>194</v>
      </c>
      <c r="C110" s="394"/>
      <c r="D110" s="394"/>
      <c r="E110" s="394"/>
      <c r="F110" s="394"/>
      <c r="G110" s="394">
        <f t="shared" si="22"/>
        <v>0</v>
      </c>
      <c r="H110" s="394"/>
      <c r="I110" s="394"/>
      <c r="J110" s="394"/>
      <c r="K110" s="753">
        <f t="shared" si="23"/>
        <v>0</v>
      </c>
      <c r="L110" s="152" t="s">
        <v>1017</v>
      </c>
    </row>
    <row r="111" spans="1:12" s="152" customFormat="1" ht="45" x14ac:dyDescent="0.25">
      <c r="A111" s="757" t="s">
        <v>116</v>
      </c>
      <c r="B111" s="758" t="s">
        <v>195</v>
      </c>
      <c r="C111" s="394"/>
      <c r="D111" s="394"/>
      <c r="E111" s="394"/>
      <c r="F111" s="394"/>
      <c r="G111" s="394">
        <f t="shared" si="22"/>
        <v>0</v>
      </c>
      <c r="H111" s="394"/>
      <c r="I111" s="394"/>
      <c r="J111" s="394"/>
      <c r="K111" s="753">
        <f t="shared" si="23"/>
        <v>0</v>
      </c>
      <c r="L111" s="152" t="s">
        <v>1017</v>
      </c>
    </row>
    <row r="112" spans="1:12" s="152" customFormat="1" ht="30" x14ac:dyDescent="0.25">
      <c r="A112" s="757" t="s">
        <v>117</v>
      </c>
      <c r="B112" s="758" t="s">
        <v>196</v>
      </c>
      <c r="C112" s="394"/>
      <c r="D112" s="394"/>
      <c r="E112" s="394"/>
      <c r="F112" s="394"/>
      <c r="G112" s="394">
        <f t="shared" si="22"/>
        <v>0</v>
      </c>
      <c r="H112" s="394"/>
      <c r="I112" s="394"/>
      <c r="J112" s="394"/>
      <c r="K112" s="753">
        <f t="shared" si="23"/>
        <v>0</v>
      </c>
      <c r="L112" s="152" t="s">
        <v>1017</v>
      </c>
    </row>
    <row r="113" spans="1:12" s="152" customFormat="1" x14ac:dyDescent="0.25">
      <c r="A113" s="757" t="s">
        <v>119</v>
      </c>
      <c r="B113" s="758" t="s">
        <v>197</v>
      </c>
      <c r="C113" s="394"/>
      <c r="D113" s="394"/>
      <c r="E113" s="394"/>
      <c r="F113" s="394"/>
      <c r="G113" s="394">
        <f t="shared" si="22"/>
        <v>0</v>
      </c>
      <c r="H113" s="394"/>
      <c r="I113" s="394"/>
      <c r="J113" s="394"/>
      <c r="K113" s="753">
        <f t="shared" si="23"/>
        <v>0</v>
      </c>
      <c r="L113" s="152" t="s">
        <v>1017</v>
      </c>
    </row>
    <row r="114" spans="1:12" s="152" customFormat="1" ht="30" x14ac:dyDescent="0.25">
      <c r="A114" s="757" t="s">
        <v>121</v>
      </c>
      <c r="B114" s="758" t="s">
        <v>198</v>
      </c>
      <c r="C114" s="394"/>
      <c r="D114" s="394"/>
      <c r="E114" s="394"/>
      <c r="F114" s="394"/>
      <c r="G114" s="394">
        <f t="shared" si="22"/>
        <v>0</v>
      </c>
      <c r="H114" s="394"/>
      <c r="I114" s="394"/>
      <c r="J114" s="394"/>
      <c r="K114" s="753">
        <f t="shared" si="23"/>
        <v>0</v>
      </c>
      <c r="L114" s="152" t="s">
        <v>1017</v>
      </c>
    </row>
    <row r="115" spans="1:12" x14ac:dyDescent="0.25">
      <c r="A115" s="370" t="s">
        <v>123</v>
      </c>
      <c r="B115" s="377" t="s">
        <v>199</v>
      </c>
      <c r="C115" s="389"/>
      <c r="D115" s="389"/>
      <c r="E115" s="389"/>
      <c r="F115" s="389"/>
      <c r="G115" s="390">
        <f t="shared" si="22"/>
        <v>0</v>
      </c>
      <c r="H115" s="389"/>
      <c r="I115" s="389"/>
      <c r="J115" s="389"/>
      <c r="K115" s="391">
        <f t="shared" si="23"/>
        <v>0</v>
      </c>
    </row>
    <row r="116" spans="1:12" s="152" customFormat="1" ht="30.75" thickBot="1" x14ac:dyDescent="0.3">
      <c r="A116" s="757" t="s">
        <v>125</v>
      </c>
      <c r="B116" s="756" t="s">
        <v>930</v>
      </c>
      <c r="C116" s="394"/>
      <c r="D116" s="394"/>
      <c r="E116" s="394"/>
      <c r="F116" s="394"/>
      <c r="G116" s="394">
        <f t="shared" si="22"/>
        <v>0</v>
      </c>
      <c r="H116" s="394"/>
      <c r="I116" s="394"/>
      <c r="J116" s="394"/>
      <c r="K116" s="753">
        <f t="shared" si="23"/>
        <v>0</v>
      </c>
      <c r="L116" s="152" t="s">
        <v>1017</v>
      </c>
    </row>
    <row r="117" spans="1:12" ht="16.5" thickTop="1" thickBot="1" x14ac:dyDescent="0.3">
      <c r="A117" s="375"/>
      <c r="B117" s="366" t="s">
        <v>200</v>
      </c>
      <c r="C117" s="392">
        <f t="shared" ref="C117:K117" si="24">SUM(C109:C116)</f>
        <v>0</v>
      </c>
      <c r="D117" s="392">
        <f t="shared" si="24"/>
        <v>0</v>
      </c>
      <c r="E117" s="392">
        <f t="shared" si="24"/>
        <v>0</v>
      </c>
      <c r="F117" s="392">
        <f t="shared" si="24"/>
        <v>0</v>
      </c>
      <c r="G117" s="392">
        <f t="shared" si="24"/>
        <v>0</v>
      </c>
      <c r="H117" s="392">
        <f t="shared" si="24"/>
        <v>0</v>
      </c>
      <c r="I117" s="392">
        <f t="shared" si="24"/>
        <v>0</v>
      </c>
      <c r="J117" s="392">
        <f t="shared" si="24"/>
        <v>0</v>
      </c>
      <c r="K117" s="393">
        <f t="shared" si="24"/>
        <v>0</v>
      </c>
    </row>
    <row r="118" spans="1:12" ht="15.75" thickTop="1" x14ac:dyDescent="0.25">
      <c r="A118" s="374"/>
      <c r="B118" s="373"/>
      <c r="C118" s="390"/>
      <c r="D118" s="390"/>
      <c r="E118" s="390"/>
      <c r="F118" s="390"/>
      <c r="G118" s="390"/>
      <c r="H118" s="390"/>
      <c r="I118" s="390"/>
      <c r="J118" s="390"/>
      <c r="K118" s="391"/>
    </row>
    <row r="119" spans="1:12" x14ac:dyDescent="0.25">
      <c r="A119" s="372" t="s">
        <v>201</v>
      </c>
      <c r="B119" s="371" t="s">
        <v>202</v>
      </c>
      <c r="C119" s="390"/>
      <c r="D119" s="390"/>
      <c r="E119" s="390"/>
      <c r="F119" s="390"/>
      <c r="G119" s="390"/>
      <c r="H119" s="390"/>
      <c r="I119" s="390"/>
      <c r="J119" s="390"/>
      <c r="K119" s="391"/>
    </row>
    <row r="120" spans="1:12" x14ac:dyDescent="0.25">
      <c r="A120" s="370" t="s">
        <v>113</v>
      </c>
      <c r="B120" s="376" t="s">
        <v>929</v>
      </c>
      <c r="C120" s="389"/>
      <c r="D120" s="389"/>
      <c r="E120" s="389"/>
      <c r="F120" s="389"/>
      <c r="G120" s="390">
        <f>+C120-D120-E120-F120</f>
        <v>0</v>
      </c>
      <c r="H120" s="389"/>
      <c r="I120" s="389"/>
      <c r="J120" s="389"/>
      <c r="K120" s="391">
        <f>+G120+H120+I120+J120</f>
        <v>0</v>
      </c>
    </row>
    <row r="121" spans="1:12" x14ac:dyDescent="0.25">
      <c r="A121" s="370" t="s">
        <v>115</v>
      </c>
      <c r="B121" s="376" t="s">
        <v>203</v>
      </c>
      <c r="C121" s="389"/>
      <c r="D121" s="389"/>
      <c r="E121" s="389"/>
      <c r="F121" s="389"/>
      <c r="G121" s="390">
        <f>+C121-D121-E121-F121</f>
        <v>0</v>
      </c>
      <c r="H121" s="389"/>
      <c r="I121" s="389"/>
      <c r="J121" s="389"/>
      <c r="K121" s="391">
        <f>+G121+H121+I121+J121</f>
        <v>0</v>
      </c>
    </row>
    <row r="122" spans="1:12" x14ac:dyDescent="0.25">
      <c r="A122" s="370">
        <v>3</v>
      </c>
      <c r="B122" s="376" t="s">
        <v>204</v>
      </c>
      <c r="C122" s="389"/>
      <c r="D122" s="389"/>
      <c r="E122" s="389"/>
      <c r="F122" s="389"/>
      <c r="G122" s="390">
        <f>+C122-D122-E122-F122</f>
        <v>0</v>
      </c>
      <c r="H122" s="389"/>
      <c r="I122" s="389"/>
      <c r="J122" s="389"/>
      <c r="K122" s="391">
        <f>+G122+H122+I122+J122</f>
        <v>0</v>
      </c>
    </row>
    <row r="123" spans="1:12" x14ac:dyDescent="0.25">
      <c r="A123" s="370">
        <v>4</v>
      </c>
      <c r="B123" s="376" t="s">
        <v>205</v>
      </c>
      <c r="C123" s="389"/>
      <c r="D123" s="389"/>
      <c r="E123" s="389"/>
      <c r="F123" s="389"/>
      <c r="G123" s="390">
        <f>+C123-D123-E123-F123</f>
        <v>0</v>
      </c>
      <c r="H123" s="389"/>
      <c r="I123" s="389"/>
      <c r="J123" s="389"/>
      <c r="K123" s="391">
        <f>+G123+H123+I123+J123</f>
        <v>0</v>
      </c>
    </row>
    <row r="124" spans="1:12" s="152" customFormat="1" ht="30.75" thickBot="1" x14ac:dyDescent="0.3">
      <c r="A124" s="755" t="s">
        <v>119</v>
      </c>
      <c r="B124" s="756" t="s">
        <v>928</v>
      </c>
      <c r="C124" s="394"/>
      <c r="D124" s="394"/>
      <c r="E124" s="394"/>
      <c r="F124" s="394"/>
      <c r="G124" s="394">
        <f>+C124-D124-E124-F124</f>
        <v>0</v>
      </c>
      <c r="H124" s="394"/>
      <c r="I124" s="394"/>
      <c r="J124" s="394"/>
      <c r="K124" s="753">
        <f>+G124+H124+I124+J124</f>
        <v>0</v>
      </c>
      <c r="L124" s="152" t="s">
        <v>1017</v>
      </c>
    </row>
    <row r="125" spans="1:12" ht="31.5" thickTop="1" thickBot="1" x14ac:dyDescent="0.3">
      <c r="A125" s="375"/>
      <c r="B125" s="366" t="s">
        <v>206</v>
      </c>
      <c r="C125" s="392">
        <f t="shared" ref="C125:K125" si="25">SUM(C120:C124)</f>
        <v>0</v>
      </c>
      <c r="D125" s="392">
        <f t="shared" si="25"/>
        <v>0</v>
      </c>
      <c r="E125" s="392">
        <f t="shared" si="25"/>
        <v>0</v>
      </c>
      <c r="F125" s="392">
        <f t="shared" si="25"/>
        <v>0</v>
      </c>
      <c r="G125" s="392">
        <f t="shared" si="25"/>
        <v>0</v>
      </c>
      <c r="H125" s="392">
        <f t="shared" si="25"/>
        <v>0</v>
      </c>
      <c r="I125" s="392">
        <f t="shared" si="25"/>
        <v>0</v>
      </c>
      <c r="J125" s="392">
        <f t="shared" si="25"/>
        <v>0</v>
      </c>
      <c r="K125" s="393">
        <f t="shared" si="25"/>
        <v>0</v>
      </c>
    </row>
    <row r="126" spans="1:12" ht="15.75" thickTop="1" x14ac:dyDescent="0.25">
      <c r="A126" s="374"/>
      <c r="B126" s="373"/>
      <c r="C126" s="390"/>
      <c r="D126" s="390"/>
      <c r="E126" s="390"/>
      <c r="F126" s="390"/>
      <c r="G126" s="390"/>
      <c r="H126" s="390"/>
      <c r="I126" s="390"/>
      <c r="J126" s="390"/>
      <c r="K126" s="391"/>
    </row>
    <row r="127" spans="1:12" ht="30" x14ac:dyDescent="0.25">
      <c r="A127" s="372" t="s">
        <v>207</v>
      </c>
      <c r="B127" s="371" t="s">
        <v>208</v>
      </c>
      <c r="C127" s="390"/>
      <c r="D127" s="390"/>
      <c r="E127" s="390"/>
      <c r="F127" s="390"/>
      <c r="G127" s="390"/>
      <c r="H127" s="390"/>
      <c r="I127" s="390"/>
      <c r="J127" s="390"/>
      <c r="K127" s="391"/>
    </row>
    <row r="128" spans="1:12" x14ac:dyDescent="0.25">
      <c r="A128" s="370" t="s">
        <v>113</v>
      </c>
      <c r="B128" s="377" t="s">
        <v>209</v>
      </c>
      <c r="C128" s="389"/>
      <c r="D128" s="389"/>
      <c r="E128" s="389"/>
      <c r="F128" s="389"/>
      <c r="G128" s="390">
        <f>+C128-D128-E128-F128</f>
        <v>0</v>
      </c>
      <c r="H128" s="389"/>
      <c r="I128" s="389"/>
      <c r="J128" s="389"/>
      <c r="K128" s="391">
        <f>+G128+H128+I128+J128</f>
        <v>0</v>
      </c>
    </row>
    <row r="129" spans="1:12" x14ac:dyDescent="0.25">
      <c r="A129" s="370" t="s">
        <v>115</v>
      </c>
      <c r="B129" s="377" t="s">
        <v>210</v>
      </c>
      <c r="C129" s="389"/>
      <c r="D129" s="389"/>
      <c r="E129" s="389"/>
      <c r="F129" s="389"/>
      <c r="G129" s="390">
        <f>+C129-D129-E129-F129</f>
        <v>0</v>
      </c>
      <c r="H129" s="389"/>
      <c r="I129" s="389"/>
      <c r="J129" s="389"/>
      <c r="K129" s="391">
        <f>+G129+H129+I129+J129</f>
        <v>0</v>
      </c>
    </row>
    <row r="130" spans="1:12" x14ac:dyDescent="0.25">
      <c r="A130" s="370" t="s">
        <v>116</v>
      </c>
      <c r="B130" s="377" t="s">
        <v>211</v>
      </c>
      <c r="C130" s="389"/>
      <c r="D130" s="389"/>
      <c r="E130" s="389"/>
      <c r="F130" s="389"/>
      <c r="G130" s="390">
        <f>+C130-D130-E130-F130</f>
        <v>0</v>
      </c>
      <c r="H130" s="389"/>
      <c r="I130" s="389"/>
      <c r="J130" s="389"/>
      <c r="K130" s="391">
        <f>+G130+H130+I130+J130</f>
        <v>0</v>
      </c>
    </row>
    <row r="131" spans="1:12" s="152" customFormat="1" ht="30.75" thickBot="1" x14ac:dyDescent="0.3">
      <c r="A131" s="755" t="s">
        <v>117</v>
      </c>
      <c r="B131" s="756" t="s">
        <v>927</v>
      </c>
      <c r="C131" s="394"/>
      <c r="D131" s="394"/>
      <c r="E131" s="394"/>
      <c r="F131" s="394"/>
      <c r="G131" s="394">
        <f>+C131-D131-E131-F131</f>
        <v>0</v>
      </c>
      <c r="H131" s="394"/>
      <c r="I131" s="394"/>
      <c r="J131" s="394"/>
      <c r="K131" s="753">
        <f>+G131+H131+I131+J131</f>
        <v>0</v>
      </c>
      <c r="L131" s="152" t="s">
        <v>1017</v>
      </c>
    </row>
    <row r="132" spans="1:12" ht="31.5" thickTop="1" thickBot="1" x14ac:dyDescent="0.3">
      <c r="A132" s="375"/>
      <c r="B132" s="366" t="s">
        <v>212</v>
      </c>
      <c r="C132" s="392">
        <f t="shared" ref="C132:K132" si="26">SUM(C128:C131)</f>
        <v>0</v>
      </c>
      <c r="D132" s="392">
        <f t="shared" si="26"/>
        <v>0</v>
      </c>
      <c r="E132" s="392">
        <f t="shared" si="26"/>
        <v>0</v>
      </c>
      <c r="F132" s="392">
        <f t="shared" si="26"/>
        <v>0</v>
      </c>
      <c r="G132" s="392">
        <f t="shared" si="26"/>
        <v>0</v>
      </c>
      <c r="H132" s="392">
        <f t="shared" si="26"/>
        <v>0</v>
      </c>
      <c r="I132" s="392">
        <f t="shared" si="26"/>
        <v>0</v>
      </c>
      <c r="J132" s="392">
        <f t="shared" si="26"/>
        <v>0</v>
      </c>
      <c r="K132" s="393">
        <f t="shared" si="26"/>
        <v>0</v>
      </c>
    </row>
    <row r="133" spans="1:12" ht="12" customHeight="1" thickTop="1" x14ac:dyDescent="0.25">
      <c r="A133" s="374"/>
      <c r="B133" s="373"/>
      <c r="C133" s="390"/>
      <c r="D133" s="390"/>
      <c r="E133" s="390"/>
      <c r="F133" s="390"/>
      <c r="G133" s="390"/>
      <c r="H133" s="390"/>
      <c r="I133" s="390"/>
      <c r="J133" s="390"/>
      <c r="K133" s="391"/>
    </row>
    <row r="134" spans="1:12" ht="36" customHeight="1" x14ac:dyDescent="0.25">
      <c r="A134" s="372" t="s">
        <v>213</v>
      </c>
      <c r="B134" s="371" t="s">
        <v>214</v>
      </c>
      <c r="C134" s="390"/>
      <c r="D134" s="390"/>
      <c r="E134" s="390"/>
      <c r="F134" s="390"/>
      <c r="G134" s="390"/>
      <c r="H134" s="390"/>
      <c r="I134" s="390"/>
      <c r="J134" s="390"/>
      <c r="K134" s="391"/>
    </row>
    <row r="135" spans="1:12" ht="30" x14ac:dyDescent="0.25">
      <c r="A135" s="370" t="s">
        <v>113</v>
      </c>
      <c r="B135" s="376" t="s">
        <v>215</v>
      </c>
      <c r="C135" s="389"/>
      <c r="D135" s="389"/>
      <c r="E135" s="389"/>
      <c r="F135" s="389"/>
      <c r="G135" s="390">
        <f>+C135-D135-E135-F135</f>
        <v>0</v>
      </c>
      <c r="H135" s="389"/>
      <c r="I135" s="389"/>
      <c r="J135" s="389"/>
      <c r="K135" s="391">
        <f>+G135+H135+I135+J135</f>
        <v>0</v>
      </c>
    </row>
    <row r="136" spans="1:12" x14ac:dyDescent="0.25">
      <c r="A136" s="370" t="s">
        <v>115</v>
      </c>
      <c r="B136" s="376" t="s">
        <v>216</v>
      </c>
      <c r="C136" s="389"/>
      <c r="D136" s="389"/>
      <c r="E136" s="389"/>
      <c r="F136" s="389"/>
      <c r="G136" s="390">
        <f>+C136-D136-E136-F136</f>
        <v>0</v>
      </c>
      <c r="H136" s="389"/>
      <c r="I136" s="389"/>
      <c r="J136" s="389"/>
      <c r="K136" s="391">
        <f>+G136+H136+I136+J136</f>
        <v>0</v>
      </c>
    </row>
    <row r="137" spans="1:12" s="152" customFormat="1" ht="30.75" thickBot="1" x14ac:dyDescent="0.3">
      <c r="A137" s="755" t="s">
        <v>116</v>
      </c>
      <c r="B137" s="756" t="s">
        <v>232</v>
      </c>
      <c r="C137" s="394"/>
      <c r="D137" s="394"/>
      <c r="E137" s="394"/>
      <c r="F137" s="394"/>
      <c r="G137" s="394">
        <f>+C137-D137-E137-F137</f>
        <v>0</v>
      </c>
      <c r="H137" s="394"/>
      <c r="I137" s="394"/>
      <c r="J137" s="394"/>
      <c r="K137" s="753">
        <f>+G137+H137+I137+J137</f>
        <v>0</v>
      </c>
      <c r="L137" s="152" t="s">
        <v>1017</v>
      </c>
    </row>
    <row r="138" spans="1:12" ht="31.5" thickTop="1" thickBot="1" x14ac:dyDescent="0.3">
      <c r="A138" s="375"/>
      <c r="B138" s="366" t="s">
        <v>217</v>
      </c>
      <c r="C138" s="392">
        <f t="shared" ref="C138:K138" si="27">SUM(C135:C137)</f>
        <v>0</v>
      </c>
      <c r="D138" s="392">
        <f t="shared" si="27"/>
        <v>0</v>
      </c>
      <c r="E138" s="392">
        <f t="shared" si="27"/>
        <v>0</v>
      </c>
      <c r="F138" s="392">
        <f t="shared" si="27"/>
        <v>0</v>
      </c>
      <c r="G138" s="392">
        <f t="shared" si="27"/>
        <v>0</v>
      </c>
      <c r="H138" s="392">
        <f t="shared" si="27"/>
        <v>0</v>
      </c>
      <c r="I138" s="392">
        <f t="shared" si="27"/>
        <v>0</v>
      </c>
      <c r="J138" s="392">
        <f t="shared" si="27"/>
        <v>0</v>
      </c>
      <c r="K138" s="393">
        <f t="shared" si="27"/>
        <v>0</v>
      </c>
    </row>
    <row r="139" spans="1:12" ht="15.75" thickTop="1" x14ac:dyDescent="0.25">
      <c r="A139" s="374"/>
      <c r="B139" s="373"/>
      <c r="C139" s="390"/>
      <c r="D139" s="390"/>
      <c r="E139" s="390"/>
      <c r="F139" s="390"/>
      <c r="G139" s="390"/>
      <c r="H139" s="390"/>
      <c r="I139" s="390"/>
      <c r="J139" s="390"/>
      <c r="K139" s="391"/>
    </row>
    <row r="140" spans="1:12" ht="33" customHeight="1" x14ac:dyDescent="0.25">
      <c r="A140" s="372" t="s">
        <v>218</v>
      </c>
      <c r="B140" s="371" t="s">
        <v>219</v>
      </c>
      <c r="C140" s="390"/>
      <c r="D140" s="390"/>
      <c r="E140" s="390"/>
      <c r="F140" s="390"/>
      <c r="G140" s="390"/>
      <c r="H140" s="390"/>
      <c r="I140" s="390"/>
      <c r="J140" s="390"/>
      <c r="K140" s="391"/>
    </row>
    <row r="141" spans="1:12" x14ac:dyDescent="0.25">
      <c r="A141" s="370">
        <v>1</v>
      </c>
      <c r="B141" s="376" t="s">
        <v>220</v>
      </c>
      <c r="C141" s="389"/>
      <c r="D141" s="389"/>
      <c r="E141" s="389"/>
      <c r="F141" s="389"/>
      <c r="G141" s="390">
        <f>+C141-D141-E141-F141</f>
        <v>0</v>
      </c>
      <c r="H141" s="389"/>
      <c r="I141" s="389"/>
      <c r="J141" s="389"/>
      <c r="K141" s="391">
        <f>+G141+H141+I141+J141</f>
        <v>0</v>
      </c>
    </row>
    <row r="142" spans="1:12" s="152" customFormat="1" ht="45.75" thickBot="1" x14ac:dyDescent="0.3">
      <c r="A142" s="755" t="s">
        <v>115</v>
      </c>
      <c r="B142" s="756" t="s">
        <v>926</v>
      </c>
      <c r="C142" s="394"/>
      <c r="D142" s="394"/>
      <c r="E142" s="394"/>
      <c r="F142" s="394"/>
      <c r="G142" s="394">
        <f>+C142-D142-E142-F142</f>
        <v>0</v>
      </c>
      <c r="H142" s="394"/>
      <c r="I142" s="394"/>
      <c r="J142" s="394"/>
      <c r="K142" s="753">
        <f>+G142+H142+I142+J142</f>
        <v>0</v>
      </c>
      <c r="L142" s="152" t="s">
        <v>1017</v>
      </c>
    </row>
    <row r="143" spans="1:12" ht="31.5" thickTop="1" thickBot="1" x14ac:dyDescent="0.3">
      <c r="A143" s="375"/>
      <c r="B143" s="366" t="s">
        <v>221</v>
      </c>
      <c r="C143" s="392">
        <f t="shared" ref="C143:K143" si="28">SUM(C141:C142)</f>
        <v>0</v>
      </c>
      <c r="D143" s="392">
        <f t="shared" si="28"/>
        <v>0</v>
      </c>
      <c r="E143" s="392">
        <f t="shared" si="28"/>
        <v>0</v>
      </c>
      <c r="F143" s="392">
        <f t="shared" si="28"/>
        <v>0</v>
      </c>
      <c r="G143" s="392">
        <f t="shared" si="28"/>
        <v>0</v>
      </c>
      <c r="H143" s="392">
        <f t="shared" si="28"/>
        <v>0</v>
      </c>
      <c r="I143" s="392">
        <f t="shared" si="28"/>
        <v>0</v>
      </c>
      <c r="J143" s="392">
        <f t="shared" si="28"/>
        <v>0</v>
      </c>
      <c r="K143" s="393">
        <f t="shared" si="28"/>
        <v>0</v>
      </c>
    </row>
    <row r="144" spans="1:12" ht="15.75" thickTop="1" x14ac:dyDescent="0.25">
      <c r="A144" s="374"/>
      <c r="B144" s="373"/>
      <c r="C144" s="390"/>
      <c r="D144" s="390"/>
      <c r="E144" s="390"/>
      <c r="F144" s="390"/>
      <c r="G144" s="390"/>
      <c r="H144" s="390"/>
      <c r="I144" s="390"/>
      <c r="J144" s="390"/>
      <c r="K144" s="391"/>
    </row>
    <row r="145" spans="1:12" ht="30.75" customHeight="1" x14ac:dyDescent="0.25">
      <c r="A145" s="372" t="s">
        <v>222</v>
      </c>
      <c r="B145" s="371" t="s">
        <v>223</v>
      </c>
      <c r="C145" s="390"/>
      <c r="D145" s="390"/>
      <c r="E145" s="390"/>
      <c r="F145" s="390"/>
      <c r="G145" s="390"/>
      <c r="H145" s="390"/>
      <c r="I145" s="390"/>
      <c r="J145" s="390"/>
      <c r="K145" s="391"/>
    </row>
    <row r="146" spans="1:12" x14ac:dyDescent="0.25">
      <c r="A146" s="370" t="s">
        <v>113</v>
      </c>
      <c r="B146" s="377" t="s">
        <v>224</v>
      </c>
      <c r="C146" s="389"/>
      <c r="D146" s="389"/>
      <c r="E146" s="389"/>
      <c r="F146" s="389"/>
      <c r="G146" s="390">
        <f>+C146-D146-E146-F146</f>
        <v>0</v>
      </c>
      <c r="H146" s="389"/>
      <c r="I146" s="389"/>
      <c r="J146" s="389"/>
      <c r="K146" s="391">
        <f>+G146+H146+I146+J146</f>
        <v>0</v>
      </c>
    </row>
    <row r="147" spans="1:12" s="152" customFormat="1" ht="30.75" thickBot="1" x14ac:dyDescent="0.3">
      <c r="A147" s="755" t="s">
        <v>115</v>
      </c>
      <c r="B147" s="756" t="s">
        <v>925</v>
      </c>
      <c r="C147" s="394"/>
      <c r="D147" s="394"/>
      <c r="E147" s="394"/>
      <c r="F147" s="394"/>
      <c r="G147" s="394">
        <f>+C147-D147-E147-F147</f>
        <v>0</v>
      </c>
      <c r="H147" s="394"/>
      <c r="I147" s="394"/>
      <c r="J147" s="394"/>
      <c r="K147" s="753">
        <f>+G147+H147+I147+J147</f>
        <v>0</v>
      </c>
      <c r="L147" s="152" t="s">
        <v>1017</v>
      </c>
    </row>
    <row r="148" spans="1:12" ht="31.5" thickTop="1" thickBot="1" x14ac:dyDescent="0.3">
      <c r="A148" s="375"/>
      <c r="B148" s="366" t="s">
        <v>225</v>
      </c>
      <c r="C148" s="392">
        <f t="shared" ref="C148:K148" si="29">SUM(C146:C147)</f>
        <v>0</v>
      </c>
      <c r="D148" s="392">
        <f t="shared" si="29"/>
        <v>0</v>
      </c>
      <c r="E148" s="392">
        <f t="shared" si="29"/>
        <v>0</v>
      </c>
      <c r="F148" s="392">
        <f t="shared" si="29"/>
        <v>0</v>
      </c>
      <c r="G148" s="392">
        <f t="shared" si="29"/>
        <v>0</v>
      </c>
      <c r="H148" s="392">
        <f t="shared" si="29"/>
        <v>0</v>
      </c>
      <c r="I148" s="392">
        <f t="shared" si="29"/>
        <v>0</v>
      </c>
      <c r="J148" s="392">
        <f t="shared" si="29"/>
        <v>0</v>
      </c>
      <c r="K148" s="393">
        <f t="shared" si="29"/>
        <v>0</v>
      </c>
    </row>
    <row r="149" spans="1:12" ht="15.75" thickTop="1" x14ac:dyDescent="0.25">
      <c r="A149" s="374"/>
      <c r="B149" s="373"/>
      <c r="C149" s="390"/>
      <c r="D149" s="390"/>
      <c r="E149" s="390"/>
      <c r="F149" s="390"/>
      <c r="G149" s="390"/>
      <c r="H149" s="390"/>
      <c r="I149" s="390"/>
      <c r="J149" s="390"/>
      <c r="K149" s="391"/>
    </row>
    <row r="150" spans="1:12" x14ac:dyDescent="0.25">
      <c r="A150" s="372" t="s">
        <v>226</v>
      </c>
      <c r="B150" s="371" t="s">
        <v>227</v>
      </c>
      <c r="C150" s="390"/>
      <c r="D150" s="390"/>
      <c r="E150" s="390"/>
      <c r="F150" s="390"/>
      <c r="G150" s="390"/>
      <c r="H150" s="390"/>
      <c r="I150" s="390"/>
      <c r="J150" s="390"/>
      <c r="K150" s="391"/>
    </row>
    <row r="151" spans="1:12" x14ac:dyDescent="0.25">
      <c r="A151" s="370" t="s">
        <v>113</v>
      </c>
      <c r="B151" s="369" t="s">
        <v>228</v>
      </c>
      <c r="C151" s="389"/>
      <c r="D151" s="389"/>
      <c r="E151" s="389"/>
      <c r="F151" s="389"/>
      <c r="G151" s="390">
        <f>+C151-D151-E151-F151</f>
        <v>0</v>
      </c>
      <c r="H151" s="389"/>
      <c r="I151" s="389"/>
      <c r="J151" s="389"/>
      <c r="K151" s="391">
        <f>+G151+H151+I151+J151</f>
        <v>0</v>
      </c>
    </row>
    <row r="152" spans="1:12" s="152" customFormat="1" ht="15.75" thickBot="1" x14ac:dyDescent="0.3">
      <c r="A152" s="755" t="s">
        <v>115</v>
      </c>
      <c r="B152" s="754" t="s">
        <v>924</v>
      </c>
      <c r="C152" s="394"/>
      <c r="D152" s="394"/>
      <c r="E152" s="394"/>
      <c r="F152" s="394"/>
      <c r="G152" s="394">
        <f>+C152-D152-E152-F152</f>
        <v>0</v>
      </c>
      <c r="H152" s="394"/>
      <c r="I152" s="394"/>
      <c r="J152" s="394"/>
      <c r="K152" s="753">
        <f>+G152+H152+I152+J152</f>
        <v>0</v>
      </c>
      <c r="L152" s="152" t="s">
        <v>1017</v>
      </c>
    </row>
    <row r="153" spans="1:12" s="361" customFormat="1" ht="16.5" thickTop="1" thickBot="1" x14ac:dyDescent="0.3">
      <c r="A153" s="367"/>
      <c r="B153" s="366" t="s">
        <v>229</v>
      </c>
      <c r="C153" s="392">
        <f t="shared" ref="C153:K153" si="30">SUM(C151:C152)</f>
        <v>0</v>
      </c>
      <c r="D153" s="392">
        <f t="shared" si="30"/>
        <v>0</v>
      </c>
      <c r="E153" s="392">
        <f t="shared" si="30"/>
        <v>0</v>
      </c>
      <c r="F153" s="392">
        <f t="shared" si="30"/>
        <v>0</v>
      </c>
      <c r="G153" s="392">
        <f t="shared" si="30"/>
        <v>0</v>
      </c>
      <c r="H153" s="392">
        <f t="shared" si="30"/>
        <v>0</v>
      </c>
      <c r="I153" s="392">
        <f t="shared" si="30"/>
        <v>0</v>
      </c>
      <c r="J153" s="392">
        <f t="shared" si="30"/>
        <v>0</v>
      </c>
      <c r="K153" s="393">
        <f t="shared" si="30"/>
        <v>0</v>
      </c>
    </row>
    <row r="154" spans="1:12" ht="15.75" thickTop="1" x14ac:dyDescent="0.25">
      <c r="A154" s="365"/>
      <c r="B154" s="364"/>
      <c r="C154" s="390"/>
      <c r="D154" s="390"/>
      <c r="E154" s="390"/>
      <c r="F154" s="390"/>
      <c r="G154" s="390"/>
      <c r="H154" s="390"/>
      <c r="I154" s="390"/>
      <c r="J154" s="390"/>
      <c r="K154" s="391"/>
    </row>
    <row r="155" spans="1:12" s="361" customFormat="1" ht="15.75" thickBot="1" x14ac:dyDescent="0.3">
      <c r="A155" s="362"/>
      <c r="B155" s="363" t="s">
        <v>333</v>
      </c>
      <c r="C155" s="395">
        <f t="shared" ref="C155:K155" si="31">+C153+C148+C143+C138+C132+C125+C117+C106+C93+C87+C78+C66+C60+C55+C49+C43+C32+C26+C20</f>
        <v>0</v>
      </c>
      <c r="D155" s="395">
        <f t="shared" si="31"/>
        <v>0</v>
      </c>
      <c r="E155" s="395">
        <f t="shared" si="31"/>
        <v>0</v>
      </c>
      <c r="F155" s="395">
        <f t="shared" si="31"/>
        <v>0</v>
      </c>
      <c r="G155" s="395">
        <f t="shared" si="31"/>
        <v>0</v>
      </c>
      <c r="H155" s="395">
        <f t="shared" si="31"/>
        <v>0</v>
      </c>
      <c r="I155" s="395">
        <f t="shared" si="31"/>
        <v>0</v>
      </c>
      <c r="J155" s="395">
        <f t="shared" si="31"/>
        <v>0</v>
      </c>
      <c r="K155" s="396">
        <f t="shared" si="31"/>
        <v>0</v>
      </c>
    </row>
    <row r="156" spans="1:12" ht="15.75" thickTop="1" x14ac:dyDescent="0.25"/>
    <row r="157" spans="1:12" ht="28.5" customHeight="1" x14ac:dyDescent="0.25">
      <c r="A157" s="397" t="s">
        <v>106</v>
      </c>
      <c r="B157" s="985" t="s">
        <v>1053</v>
      </c>
      <c r="C157" s="985"/>
      <c r="D157" s="985"/>
      <c r="E157" s="985"/>
      <c r="F157" s="985"/>
      <c r="G157" s="985"/>
      <c r="H157" s="985"/>
      <c r="I157" s="985"/>
      <c r="J157" s="985"/>
      <c r="K157" s="985"/>
    </row>
    <row r="158" spans="1:12" ht="28.5" customHeight="1" x14ac:dyDescent="0.25">
      <c r="A158" s="397" t="s">
        <v>107</v>
      </c>
      <c r="B158" s="985" t="s">
        <v>1054</v>
      </c>
      <c r="C158" s="985"/>
      <c r="D158" s="985"/>
      <c r="E158" s="985"/>
      <c r="F158" s="985"/>
      <c r="G158" s="985"/>
      <c r="H158" s="985"/>
      <c r="I158" s="985"/>
      <c r="J158" s="985"/>
      <c r="K158" s="985"/>
    </row>
    <row r="159" spans="1:12" ht="15" customHeight="1" x14ac:dyDescent="0.25">
      <c r="A159" s="397" t="s">
        <v>230</v>
      </c>
      <c r="B159" s="985" t="s">
        <v>923</v>
      </c>
      <c r="C159" s="985"/>
      <c r="D159" s="985"/>
      <c r="E159" s="985"/>
      <c r="F159" s="985"/>
      <c r="G159" s="985"/>
      <c r="H159" s="985"/>
      <c r="I159" s="985"/>
      <c r="J159" s="985"/>
      <c r="K159" s="985"/>
    </row>
    <row r="160" spans="1:12" ht="45" customHeight="1" x14ac:dyDescent="0.25">
      <c r="A160" s="398" t="s">
        <v>231</v>
      </c>
      <c r="B160" s="985" t="s">
        <v>1055</v>
      </c>
      <c r="C160" s="985"/>
      <c r="D160" s="985"/>
      <c r="E160" s="985"/>
      <c r="F160" s="985"/>
      <c r="G160" s="985"/>
      <c r="H160" s="985"/>
      <c r="I160" s="985"/>
      <c r="J160" s="985"/>
      <c r="K160" s="985"/>
    </row>
    <row r="165" spans="1:6" x14ac:dyDescent="0.25">
      <c r="A165" s="963"/>
      <c r="B165" s="964"/>
      <c r="C165" s="964"/>
      <c r="D165" s="964"/>
      <c r="E165" s="964"/>
      <c r="F165" s="964"/>
    </row>
  </sheetData>
  <sheetProtection password="D3C7" sheet="1"/>
  <mergeCells count="11">
    <mergeCell ref="B157:K157"/>
    <mergeCell ref="B158:K158"/>
    <mergeCell ref="L5:N5"/>
    <mergeCell ref="A165:F165"/>
    <mergeCell ref="A1:K1"/>
    <mergeCell ref="A2:K2"/>
    <mergeCell ref="B159:K159"/>
    <mergeCell ref="B160:K160"/>
    <mergeCell ref="A3:K3"/>
    <mergeCell ref="A4:K4"/>
    <mergeCell ref="A5:B5"/>
  </mergeCells>
  <printOptions horizontalCentered="1"/>
  <pageMargins left="0.25" right="0.25" top="0.75" bottom="0.75" header="0.3" footer="0.3"/>
  <pageSetup paperSize="9" scale="40" fitToHeight="5"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6"/>
  <sheetViews>
    <sheetView showGridLines="0" zoomScale="85" zoomScaleNormal="85" workbookViewId="0">
      <selection sqref="A1:H1"/>
    </sheetView>
  </sheetViews>
  <sheetFormatPr defaultRowHeight="15" x14ac:dyDescent="0.25"/>
  <cols>
    <col min="1" max="1" width="10.6640625" style="728" customWidth="1"/>
    <col min="2" max="2" width="98" style="728" customWidth="1"/>
    <col min="3" max="3" width="22.5" style="144" customWidth="1"/>
    <col min="4" max="4" width="21.33203125" style="144" customWidth="1"/>
    <col min="5" max="5" width="17" style="144" customWidth="1"/>
    <col min="6" max="6" width="16.1640625" style="728" customWidth="1"/>
    <col min="7" max="7" width="16.33203125" style="728" customWidth="1"/>
    <col min="8" max="8" width="16.5" style="728" customWidth="1"/>
    <col min="9" max="16384" width="9.33203125" style="143"/>
  </cols>
  <sheetData>
    <row r="1" spans="1:26" ht="15" customHeight="1" x14ac:dyDescent="0.25">
      <c r="A1" s="997"/>
      <c r="B1" s="967"/>
      <c r="C1" s="967"/>
      <c r="D1" s="967"/>
      <c r="E1" s="967"/>
      <c r="F1" s="967"/>
      <c r="G1" s="967"/>
      <c r="H1" s="967"/>
    </row>
    <row r="2" spans="1:26" ht="24.95" customHeight="1" x14ac:dyDescent="0.25">
      <c r="A2" s="909" t="s">
        <v>331</v>
      </c>
      <c r="B2" s="910"/>
      <c r="C2" s="910"/>
      <c r="D2" s="910"/>
      <c r="E2" s="988"/>
      <c r="F2" s="988"/>
      <c r="G2" s="988"/>
      <c r="H2" s="965"/>
    </row>
    <row r="3" spans="1:26" ht="15" customHeight="1" x14ac:dyDescent="0.25">
      <c r="A3" s="912" t="s">
        <v>921</v>
      </c>
      <c r="B3" s="913"/>
      <c r="C3" s="913"/>
      <c r="D3" s="913"/>
      <c r="E3" s="942"/>
      <c r="F3" s="942"/>
      <c r="G3" s="942"/>
      <c r="H3" s="942"/>
      <c r="K3" s="505"/>
    </row>
    <row r="4" spans="1:26" ht="21" customHeight="1" thickBot="1" x14ac:dyDescent="0.4">
      <c r="A4" s="998" t="s">
        <v>922</v>
      </c>
      <c r="B4" s="999"/>
      <c r="C4" s="999"/>
      <c r="D4" s="999"/>
      <c r="E4" s="1000"/>
      <c r="F4" s="1000"/>
      <c r="G4" s="1000"/>
      <c r="H4" s="1000"/>
      <c r="I4" s="91" t="s">
        <v>484</v>
      </c>
      <c r="J4" s="145"/>
      <c r="K4" s="145"/>
    </row>
    <row r="5" spans="1:26" s="506" customFormat="1" ht="54" customHeight="1" thickTop="1" x14ac:dyDescent="0.2">
      <c r="A5" s="1001" t="s">
        <v>233</v>
      </c>
      <c r="B5" s="1003" t="s">
        <v>234</v>
      </c>
      <c r="C5" s="1003" t="s">
        <v>290</v>
      </c>
      <c r="D5" s="1003" t="s">
        <v>291</v>
      </c>
      <c r="E5" s="1003" t="s">
        <v>292</v>
      </c>
      <c r="F5" s="1003" t="s">
        <v>920</v>
      </c>
      <c r="G5" s="1010" t="s">
        <v>919</v>
      </c>
      <c r="H5" s="1012" t="s">
        <v>918</v>
      </c>
      <c r="I5" s="1005"/>
      <c r="J5" s="1006"/>
      <c r="K5" s="1006"/>
      <c r="L5" s="1006"/>
      <c r="M5" s="1006"/>
      <c r="N5" s="1006"/>
      <c r="O5" s="1006"/>
      <c r="P5" s="1006"/>
      <c r="Q5" s="919"/>
      <c r="R5" s="919"/>
      <c r="S5" s="919"/>
      <c r="T5" s="919"/>
      <c r="U5" s="919"/>
      <c r="V5" s="919"/>
      <c r="W5" s="919"/>
      <c r="X5" s="919"/>
      <c r="Y5" s="919"/>
      <c r="Z5" s="919"/>
    </row>
    <row r="6" spans="1:26" s="506" customFormat="1" ht="45" customHeight="1" thickBot="1" x14ac:dyDescent="0.25">
      <c r="A6" s="1002"/>
      <c r="B6" s="1004"/>
      <c r="C6" s="1009"/>
      <c r="D6" s="1009"/>
      <c r="E6" s="1009"/>
      <c r="F6" s="1009"/>
      <c r="G6" s="1011"/>
      <c r="H6" s="1013"/>
      <c r="I6" s="1007"/>
      <c r="J6" s="1006"/>
      <c r="K6" s="1006"/>
      <c r="L6" s="1006"/>
      <c r="M6" s="1006"/>
      <c r="N6" s="1006"/>
      <c r="O6" s="1006"/>
      <c r="P6" s="1006"/>
      <c r="Q6" s="919"/>
      <c r="R6" s="919"/>
      <c r="S6" s="919"/>
      <c r="T6" s="919"/>
      <c r="U6" s="919"/>
      <c r="V6" s="919"/>
      <c r="W6" s="919"/>
      <c r="X6" s="919"/>
      <c r="Y6" s="919"/>
      <c r="Z6" s="919"/>
    </row>
    <row r="7" spans="1:26" ht="15.75" thickTop="1" x14ac:dyDescent="0.25">
      <c r="A7" s="723"/>
      <c r="B7" s="507"/>
      <c r="C7" s="508"/>
      <c r="D7" s="508"/>
      <c r="E7" s="508"/>
      <c r="F7" s="509"/>
      <c r="G7" s="510"/>
      <c r="H7" s="409"/>
    </row>
    <row r="8" spans="1:26" ht="15" customHeight="1" x14ac:dyDescent="0.25">
      <c r="A8" s="511"/>
      <c r="B8" s="512" t="s">
        <v>235</v>
      </c>
      <c r="C8" s="513"/>
      <c r="D8" s="513"/>
      <c r="E8" s="513"/>
      <c r="F8" s="514"/>
      <c r="G8" s="515"/>
      <c r="H8" s="516"/>
    </row>
    <row r="9" spans="1:26" x14ac:dyDescent="0.25">
      <c r="A9" s="517"/>
      <c r="B9" s="518"/>
      <c r="C9" s="519"/>
      <c r="D9" s="519"/>
      <c r="E9" s="519"/>
      <c r="F9" s="514"/>
      <c r="G9" s="515"/>
      <c r="H9" s="520"/>
    </row>
    <row r="10" spans="1:26" x14ac:dyDescent="0.25">
      <c r="A10" s="521" t="s">
        <v>236</v>
      </c>
      <c r="B10" s="518" t="s">
        <v>917</v>
      </c>
      <c r="C10" s="522">
        <f>C11+C12</f>
        <v>0</v>
      </c>
      <c r="D10" s="522">
        <f>D11+D12</f>
        <v>0</v>
      </c>
      <c r="E10" s="522">
        <f>C10+D10</f>
        <v>0</v>
      </c>
      <c r="F10" s="522">
        <f>F11+F12</f>
        <v>0</v>
      </c>
      <c r="G10" s="522">
        <f>G11+G12</f>
        <v>0</v>
      </c>
      <c r="H10" s="523">
        <f>IF(E10&lt;&gt;0,G10/E10,0)</f>
        <v>0</v>
      </c>
    </row>
    <row r="11" spans="1:26" x14ac:dyDescent="0.25">
      <c r="A11" s="521"/>
      <c r="B11" s="524" t="s">
        <v>912</v>
      </c>
      <c r="C11" s="401">
        <v>0</v>
      </c>
      <c r="D11" s="401">
        <v>0</v>
      </c>
      <c r="E11" s="522">
        <f>C11+D11</f>
        <v>0</v>
      </c>
      <c r="F11" s="522"/>
      <c r="G11" s="533"/>
      <c r="H11" s="523"/>
    </row>
    <row r="12" spans="1:26" x14ac:dyDescent="0.25">
      <c r="A12" s="521"/>
      <c r="B12" s="525" t="s">
        <v>916</v>
      </c>
      <c r="C12" s="403">
        <v>0</v>
      </c>
      <c r="D12" s="403">
        <v>0</v>
      </c>
      <c r="E12" s="526">
        <f>C12+D12</f>
        <v>0</v>
      </c>
      <c r="F12" s="403">
        <v>0</v>
      </c>
      <c r="G12" s="404">
        <v>0</v>
      </c>
      <c r="H12" s="527">
        <f>IF(E12&lt;&gt;0,G12/E12,0)</f>
        <v>0</v>
      </c>
    </row>
    <row r="13" spans="1:26" x14ac:dyDescent="0.25">
      <c r="A13" s="723" t="s">
        <v>237</v>
      </c>
      <c r="B13" s="528"/>
      <c r="C13" s="529"/>
      <c r="D13" s="529"/>
      <c r="E13" s="529"/>
      <c r="F13" s="407"/>
      <c r="G13" s="530"/>
      <c r="H13" s="409"/>
    </row>
    <row r="14" spans="1:26" x14ac:dyDescent="0.25">
      <c r="A14" s="521" t="s">
        <v>238</v>
      </c>
      <c r="B14" s="531" t="s">
        <v>915</v>
      </c>
      <c r="C14" s="522">
        <f>C15+C16</f>
        <v>0</v>
      </c>
      <c r="D14" s="522">
        <f>D15+D16</f>
        <v>0</v>
      </c>
      <c r="E14" s="522">
        <f>C14+D14</f>
        <v>0</v>
      </c>
      <c r="F14" s="522">
        <f>F15+F16</f>
        <v>0</v>
      </c>
      <c r="G14" s="522">
        <f>G15+G16</f>
        <v>0</v>
      </c>
      <c r="H14" s="523">
        <f>IF(E14&lt;&gt;0,G14/E14,0)</f>
        <v>0</v>
      </c>
      <c r="I14" s="152" t="s">
        <v>1017</v>
      </c>
    </row>
    <row r="15" spans="1:26" x14ac:dyDescent="0.25">
      <c r="A15" s="521"/>
      <c r="B15" s="524" t="s">
        <v>912</v>
      </c>
      <c r="C15" s="522">
        <v>0</v>
      </c>
      <c r="D15" s="522">
        <v>0</v>
      </c>
      <c r="E15" s="522">
        <f>C15+D15</f>
        <v>0</v>
      </c>
      <c r="F15" s="522"/>
      <c r="G15" s="533"/>
      <c r="H15" s="523"/>
      <c r="I15" s="152" t="s">
        <v>1017</v>
      </c>
    </row>
    <row r="16" spans="1:26" x14ac:dyDescent="0.25">
      <c r="A16" s="521"/>
      <c r="B16" s="525" t="s">
        <v>914</v>
      </c>
      <c r="C16" s="526">
        <v>0</v>
      </c>
      <c r="D16" s="526">
        <v>0</v>
      </c>
      <c r="E16" s="526">
        <f>C16+D16</f>
        <v>0</v>
      </c>
      <c r="F16" s="526">
        <v>0</v>
      </c>
      <c r="G16" s="761">
        <v>0</v>
      </c>
      <c r="H16" s="527">
        <f>IF(E16&lt;&gt;0,G16/E16,0)</f>
        <v>0</v>
      </c>
      <c r="I16" s="152" t="s">
        <v>1017</v>
      </c>
    </row>
    <row r="17" spans="1:9" x14ac:dyDescent="0.25">
      <c r="A17" s="517" t="s">
        <v>237</v>
      </c>
      <c r="B17" s="532"/>
      <c r="C17" s="522"/>
      <c r="D17" s="522"/>
      <c r="E17" s="522"/>
      <c r="F17" s="407"/>
      <c r="G17" s="530"/>
      <c r="H17" s="520"/>
    </row>
    <row r="18" spans="1:9" x14ac:dyDescent="0.25">
      <c r="A18" s="521" t="s">
        <v>239</v>
      </c>
      <c r="B18" s="518" t="s">
        <v>913</v>
      </c>
      <c r="C18" s="522">
        <f>C19+C20</f>
        <v>0</v>
      </c>
      <c r="D18" s="522">
        <f>D19+D20</f>
        <v>0</v>
      </c>
      <c r="E18" s="522">
        <f>C18+D18</f>
        <v>0</v>
      </c>
      <c r="F18" s="522">
        <f>F19+F20</f>
        <v>0</v>
      </c>
      <c r="G18" s="533">
        <f>G19+G20</f>
        <v>0</v>
      </c>
      <c r="H18" s="523">
        <f>IF(E18&lt;&gt;0,G18/E18,0)</f>
        <v>0</v>
      </c>
      <c r="I18" s="152" t="s">
        <v>1017</v>
      </c>
    </row>
    <row r="19" spans="1:9" x14ac:dyDescent="0.25">
      <c r="A19" s="521"/>
      <c r="B19" s="524" t="s">
        <v>912</v>
      </c>
      <c r="C19" s="522">
        <v>0</v>
      </c>
      <c r="D19" s="522">
        <v>0</v>
      </c>
      <c r="E19" s="522">
        <f>C19+D19</f>
        <v>0</v>
      </c>
      <c r="F19" s="522"/>
      <c r="G19" s="533"/>
      <c r="H19" s="523"/>
      <c r="I19" s="152" t="s">
        <v>1017</v>
      </c>
    </row>
    <row r="20" spans="1:9" x14ac:dyDescent="0.25">
      <c r="A20" s="521"/>
      <c r="B20" s="525" t="s">
        <v>911</v>
      </c>
      <c r="C20" s="526">
        <v>0</v>
      </c>
      <c r="D20" s="526">
        <v>0</v>
      </c>
      <c r="E20" s="526">
        <f>C20+D20</f>
        <v>0</v>
      </c>
      <c r="F20" s="526">
        <v>0</v>
      </c>
      <c r="G20" s="761">
        <v>0</v>
      </c>
      <c r="H20" s="527">
        <f>IF(E20&lt;&gt;0,G20/E20,0)</f>
        <v>0</v>
      </c>
      <c r="I20" s="152" t="s">
        <v>1017</v>
      </c>
    </row>
    <row r="21" spans="1:9" x14ac:dyDescent="0.25">
      <c r="A21" s="521"/>
      <c r="B21" s="524"/>
      <c r="C21" s="522"/>
      <c r="D21" s="522"/>
      <c r="E21" s="522"/>
      <c r="F21" s="522"/>
      <c r="G21" s="533"/>
      <c r="H21" s="523"/>
    </row>
    <row r="22" spans="1:9" x14ac:dyDescent="0.25">
      <c r="A22" s="534" t="s">
        <v>240</v>
      </c>
      <c r="B22" s="518" t="s">
        <v>910</v>
      </c>
      <c r="C22" s="401">
        <v>0</v>
      </c>
      <c r="D22" s="401">
        <v>0</v>
      </c>
      <c r="E22" s="522">
        <f>C22+D22</f>
        <v>0</v>
      </c>
      <c r="F22" s="401">
        <v>0</v>
      </c>
      <c r="G22" s="304">
        <v>0</v>
      </c>
      <c r="H22" s="523">
        <f>IF(E22&lt;&gt;0,G22/E22,0)</f>
        <v>0</v>
      </c>
      <c r="I22" s="535"/>
    </row>
    <row r="23" spans="1:9" x14ac:dyDescent="0.25">
      <c r="A23" s="534"/>
      <c r="B23" s="518"/>
      <c r="C23" s="522"/>
      <c r="D23" s="522"/>
      <c r="E23" s="522"/>
      <c r="F23" s="407"/>
      <c r="G23" s="530"/>
      <c r="H23" s="523"/>
      <c r="I23" s="535"/>
    </row>
    <row r="24" spans="1:9" x14ac:dyDescent="0.25">
      <c r="A24" s="521" t="s">
        <v>241</v>
      </c>
      <c r="B24" s="518" t="s">
        <v>242</v>
      </c>
      <c r="C24" s="401">
        <v>0</v>
      </c>
      <c r="D24" s="401">
        <v>0</v>
      </c>
      <c r="E24" s="522">
        <f>C24+D24</f>
        <v>0</v>
      </c>
      <c r="F24" s="401">
        <v>0</v>
      </c>
      <c r="G24" s="304">
        <v>0</v>
      </c>
      <c r="H24" s="523">
        <f>IF(E24&lt;&gt;0,G24/E24,0)</f>
        <v>0</v>
      </c>
    </row>
    <row r="25" spans="1:9" x14ac:dyDescent="0.25">
      <c r="A25" s="723" t="s">
        <v>237</v>
      </c>
      <c r="B25" s="528"/>
      <c r="C25" s="407"/>
      <c r="D25" s="407"/>
      <c r="E25" s="407"/>
      <c r="F25" s="407"/>
      <c r="G25" s="530"/>
      <c r="H25" s="409"/>
    </row>
    <row r="26" spans="1:9" x14ac:dyDescent="0.25">
      <c r="A26" s="521" t="s">
        <v>243</v>
      </c>
      <c r="B26" s="518" t="s">
        <v>293</v>
      </c>
      <c r="C26" s="401">
        <v>0</v>
      </c>
      <c r="D26" s="401">
        <v>0</v>
      </c>
      <c r="E26" s="522">
        <f>C26+D26</f>
        <v>0</v>
      </c>
      <c r="F26" s="401">
        <v>0</v>
      </c>
      <c r="G26" s="304">
        <v>0</v>
      </c>
      <c r="H26" s="523">
        <f>IF(E26&lt;&gt;0,G26/E26,0)</f>
        <v>0</v>
      </c>
    </row>
    <row r="27" spans="1:9" x14ac:dyDescent="0.25">
      <c r="A27" s="521"/>
      <c r="B27" s="518"/>
      <c r="C27" s="522"/>
      <c r="D27" s="522"/>
      <c r="E27" s="522"/>
      <c r="F27" s="522"/>
      <c r="G27" s="533"/>
      <c r="H27" s="523"/>
    </row>
    <row r="28" spans="1:9" ht="15.75" thickBot="1" x14ac:dyDescent="0.3">
      <c r="A28" s="536" t="s">
        <v>244</v>
      </c>
      <c r="B28" s="537" t="s">
        <v>245</v>
      </c>
      <c r="C28" s="538">
        <f>C10+C14+C18+C22+C24+C26</f>
        <v>0</v>
      </c>
      <c r="D28" s="538">
        <f>D10+D14+D18+D22+D24+D26</f>
        <v>0</v>
      </c>
      <c r="E28" s="538">
        <f>C28+D28</f>
        <v>0</v>
      </c>
      <c r="F28" s="538">
        <f>F10+F14+F18+F22+F24+F26</f>
        <v>0</v>
      </c>
      <c r="G28" s="538">
        <f>G10+G14+G18+G22+G24+G26</f>
        <v>0</v>
      </c>
      <c r="H28" s="527">
        <f>IF(E28&lt;&gt;0,G28/E28,0)</f>
        <v>0</v>
      </c>
    </row>
    <row r="29" spans="1:9" ht="15.75" thickTop="1" x14ac:dyDescent="0.25">
      <c r="A29" s="539" t="s">
        <v>237</v>
      </c>
      <c r="B29" s="540" t="s">
        <v>246</v>
      </c>
      <c r="C29" s="407"/>
      <c r="D29" s="407"/>
      <c r="E29" s="407"/>
      <c r="F29" s="407"/>
      <c r="G29" s="408"/>
      <c r="H29" s="541"/>
    </row>
    <row r="30" spans="1:9" x14ac:dyDescent="0.25">
      <c r="A30" s="542" t="s">
        <v>237</v>
      </c>
      <c r="B30" s="531"/>
      <c r="C30" s="407"/>
      <c r="D30" s="407"/>
      <c r="E30" s="407"/>
      <c r="F30" s="407"/>
      <c r="G30" s="408"/>
      <c r="H30" s="409"/>
    </row>
    <row r="31" spans="1:9" x14ac:dyDescent="0.25">
      <c r="A31" s="534" t="s">
        <v>247</v>
      </c>
      <c r="B31" s="531" t="s">
        <v>248</v>
      </c>
      <c r="C31" s="401">
        <v>0</v>
      </c>
      <c r="D31" s="401">
        <v>0</v>
      </c>
      <c r="E31" s="522">
        <f>C31+D31</f>
        <v>0</v>
      </c>
      <c r="F31" s="543" t="s">
        <v>297</v>
      </c>
      <c r="G31" s="544"/>
      <c r="H31" s="523" t="s">
        <v>297</v>
      </c>
    </row>
    <row r="32" spans="1:9" x14ac:dyDescent="0.25">
      <c r="A32" s="534" t="s">
        <v>237</v>
      </c>
      <c r="B32" s="545"/>
      <c r="C32" s="407"/>
      <c r="D32" s="407"/>
      <c r="E32" s="407"/>
      <c r="F32" s="407"/>
      <c r="G32" s="408"/>
      <c r="H32" s="409"/>
    </row>
    <row r="33" spans="1:8" x14ac:dyDescent="0.25">
      <c r="A33" s="534" t="s">
        <v>249</v>
      </c>
      <c r="B33" s="531" t="s">
        <v>250</v>
      </c>
      <c r="C33" s="401">
        <v>0</v>
      </c>
      <c r="D33" s="401">
        <v>0</v>
      </c>
      <c r="E33" s="522">
        <f>C33+D33</f>
        <v>0</v>
      </c>
      <c r="F33" s="403">
        <v>0</v>
      </c>
      <c r="G33" s="405">
        <v>0</v>
      </c>
      <c r="H33" s="527">
        <f>IF(E33&lt;&gt;0,G33/E33,0)</f>
        <v>0</v>
      </c>
    </row>
    <row r="34" spans="1:8" x14ac:dyDescent="0.25">
      <c r="A34" s="542" t="s">
        <v>237</v>
      </c>
      <c r="B34" s="545"/>
      <c r="C34" s="407"/>
      <c r="D34" s="407"/>
      <c r="E34" s="407"/>
      <c r="F34" s="546"/>
      <c r="G34" s="547"/>
      <c r="H34" s="548"/>
    </row>
    <row r="35" spans="1:8" x14ac:dyDescent="0.25">
      <c r="A35" s="534" t="s">
        <v>251</v>
      </c>
      <c r="B35" s="531" t="s">
        <v>252</v>
      </c>
      <c r="C35" s="401">
        <v>0</v>
      </c>
      <c r="D35" s="401">
        <v>0</v>
      </c>
      <c r="E35" s="522">
        <f>C35+D35</f>
        <v>0</v>
      </c>
      <c r="F35" s="403">
        <v>0</v>
      </c>
      <c r="G35" s="405">
        <v>0</v>
      </c>
      <c r="H35" s="527">
        <f>IF(E35&lt;&gt;0,G35/E35,0)</f>
        <v>0</v>
      </c>
    </row>
    <row r="36" spans="1:8" x14ac:dyDescent="0.25">
      <c r="A36" s="542" t="s">
        <v>237</v>
      </c>
      <c r="B36" s="549"/>
      <c r="C36" s="407"/>
      <c r="D36" s="407"/>
      <c r="E36" s="407"/>
      <c r="F36" s="546"/>
      <c r="G36" s="547"/>
      <c r="H36" s="548"/>
    </row>
    <row r="37" spans="1:8" x14ac:dyDescent="0.25">
      <c r="A37" s="534" t="s">
        <v>253</v>
      </c>
      <c r="B37" s="518" t="s">
        <v>254</v>
      </c>
      <c r="C37" s="401">
        <v>0</v>
      </c>
      <c r="D37" s="401">
        <v>0</v>
      </c>
      <c r="E37" s="522">
        <f>C37+D37</f>
        <v>0</v>
      </c>
      <c r="F37" s="403">
        <v>0</v>
      </c>
      <c r="G37" s="405">
        <v>0</v>
      </c>
      <c r="H37" s="527">
        <f>IF(E37&lt;&gt;0,G37/E37,0)</f>
        <v>0</v>
      </c>
    </row>
    <row r="38" spans="1:8" x14ac:dyDescent="0.25">
      <c r="A38" s="542" t="s">
        <v>237</v>
      </c>
      <c r="B38" s="545"/>
      <c r="C38" s="407"/>
      <c r="D38" s="407"/>
      <c r="E38" s="407"/>
      <c r="F38" s="407"/>
      <c r="G38" s="408"/>
      <c r="H38" s="409"/>
    </row>
    <row r="39" spans="1:8" x14ac:dyDescent="0.25">
      <c r="A39" s="534" t="s">
        <v>255</v>
      </c>
      <c r="B39" s="531" t="s">
        <v>256</v>
      </c>
      <c r="C39" s="522">
        <f>C40+C41</f>
        <v>0</v>
      </c>
      <c r="D39" s="522">
        <f>D40+D41</f>
        <v>0</v>
      </c>
      <c r="E39" s="522">
        <f>C39+D39</f>
        <v>0</v>
      </c>
      <c r="F39" s="550" t="s">
        <v>297</v>
      </c>
      <c r="G39" s="551" t="s">
        <v>297</v>
      </c>
      <c r="H39" s="523" t="s">
        <v>297</v>
      </c>
    </row>
    <row r="40" spans="1:8" x14ac:dyDescent="0.25">
      <c r="A40" s="723" t="s">
        <v>237</v>
      </c>
      <c r="B40" s="524" t="s">
        <v>257</v>
      </c>
      <c r="C40" s="596">
        <v>0</v>
      </c>
      <c r="D40" s="596">
        <v>0</v>
      </c>
      <c r="E40" s="597">
        <f>C40+D40</f>
        <v>0</v>
      </c>
      <c r="F40" s="550" t="s">
        <v>297</v>
      </c>
      <c r="G40" s="551" t="s">
        <v>297</v>
      </c>
      <c r="H40" s="523" t="s">
        <v>297</v>
      </c>
    </row>
    <row r="41" spans="1:8" x14ac:dyDescent="0.25">
      <c r="A41" s="723"/>
      <c r="B41" s="524" t="s">
        <v>258</v>
      </c>
      <c r="C41" s="406">
        <v>0</v>
      </c>
      <c r="D41" s="406">
        <v>0</v>
      </c>
      <c r="E41" s="552">
        <f>C41+D41</f>
        <v>0</v>
      </c>
      <c r="F41" s="403">
        <v>0</v>
      </c>
      <c r="G41" s="405">
        <v>0</v>
      </c>
      <c r="H41" s="527">
        <f>IF(E41&lt;&gt;0,G41/E41,0)</f>
        <v>0</v>
      </c>
    </row>
    <row r="42" spans="1:8" x14ac:dyDescent="0.25">
      <c r="A42" s="723"/>
      <c r="B42" s="553"/>
      <c r="C42" s="407"/>
      <c r="D42" s="407"/>
      <c r="E42" s="407"/>
      <c r="F42" s="407"/>
      <c r="G42" s="408"/>
      <c r="H42" s="409"/>
    </row>
    <row r="43" spans="1:8" ht="15.75" thickBot="1" x14ac:dyDescent="0.3">
      <c r="A43" s="536" t="s">
        <v>259</v>
      </c>
      <c r="B43" s="537" t="s">
        <v>260</v>
      </c>
      <c r="C43" s="538">
        <f>+C39+C37+C35+C33+C31</f>
        <v>0</v>
      </c>
      <c r="D43" s="538">
        <f>+D39+D37+D35+D33+D31</f>
        <v>0</v>
      </c>
      <c r="E43" s="538">
        <f>C43+D43</f>
        <v>0</v>
      </c>
      <c r="F43" s="538">
        <f>+F41+F37+F35+F33</f>
        <v>0</v>
      </c>
      <c r="G43" s="554">
        <f>+G41+G37+G35+G33</f>
        <v>0</v>
      </c>
      <c r="H43" s="555"/>
    </row>
    <row r="44" spans="1:8" ht="15.75" thickTop="1" x14ac:dyDescent="0.25">
      <c r="A44" s="539" t="s">
        <v>237</v>
      </c>
      <c r="B44" s="540" t="s">
        <v>261</v>
      </c>
      <c r="C44" s="407"/>
      <c r="D44" s="407"/>
      <c r="E44" s="407"/>
      <c r="F44" s="407"/>
      <c r="G44" s="408"/>
      <c r="H44" s="541"/>
    </row>
    <row r="45" spans="1:8" x14ac:dyDescent="0.25">
      <c r="A45" s="542" t="s">
        <v>237</v>
      </c>
      <c r="B45" s="556"/>
      <c r="C45" s="557"/>
      <c r="D45" s="557"/>
      <c r="E45" s="557"/>
      <c r="F45" s="407"/>
      <c r="G45" s="408"/>
      <c r="H45" s="409"/>
    </row>
    <row r="46" spans="1:8" x14ac:dyDescent="0.25">
      <c r="A46" s="534" t="s">
        <v>262</v>
      </c>
      <c r="B46" s="518" t="s">
        <v>263</v>
      </c>
      <c r="C46" s="401">
        <v>0</v>
      </c>
      <c r="D46" s="401">
        <v>0</v>
      </c>
      <c r="E46" s="522">
        <f>C46+D46</f>
        <v>0</v>
      </c>
      <c r="F46" s="403">
        <v>0</v>
      </c>
      <c r="G46" s="405">
        <v>0</v>
      </c>
      <c r="H46" s="527">
        <f>IF(E46&lt;&gt;0,G46/E46,0)</f>
        <v>0</v>
      </c>
    </row>
    <row r="47" spans="1:8" x14ac:dyDescent="0.25">
      <c r="A47" s="542" t="s">
        <v>237</v>
      </c>
      <c r="B47" s="545"/>
      <c r="C47" s="407"/>
      <c r="D47" s="407"/>
      <c r="E47" s="407"/>
      <c r="F47" s="407"/>
      <c r="G47" s="408"/>
      <c r="H47" s="409"/>
    </row>
    <row r="48" spans="1:8" x14ac:dyDescent="0.25">
      <c r="A48" s="534" t="s">
        <v>264</v>
      </c>
      <c r="B48" s="518" t="s">
        <v>265</v>
      </c>
      <c r="C48" s="401">
        <v>0</v>
      </c>
      <c r="D48" s="401">
        <v>0</v>
      </c>
      <c r="E48" s="522">
        <f>C48+D48</f>
        <v>0</v>
      </c>
      <c r="F48" s="403">
        <v>0</v>
      </c>
      <c r="G48" s="405">
        <v>0</v>
      </c>
      <c r="H48" s="527">
        <f>IF(E48&lt;&gt;0,G48/E48,0)</f>
        <v>0</v>
      </c>
    </row>
    <row r="49" spans="1:8" x14ac:dyDescent="0.25">
      <c r="A49" s="542" t="s">
        <v>237</v>
      </c>
      <c r="B49" s="545"/>
      <c r="C49" s="407"/>
      <c r="D49" s="407"/>
      <c r="E49" s="407"/>
      <c r="F49" s="546"/>
      <c r="G49" s="547"/>
      <c r="H49" s="548"/>
    </row>
    <row r="50" spans="1:8" x14ac:dyDescent="0.25">
      <c r="A50" s="534" t="s">
        <v>266</v>
      </c>
      <c r="B50" s="531" t="s">
        <v>267</v>
      </c>
      <c r="C50" s="401">
        <v>0</v>
      </c>
      <c r="D50" s="401">
        <v>0</v>
      </c>
      <c r="E50" s="522">
        <f>C50+D50</f>
        <v>0</v>
      </c>
      <c r="F50" s="403">
        <v>0</v>
      </c>
      <c r="G50" s="405">
        <v>0</v>
      </c>
      <c r="H50" s="527">
        <f>IF(E50&lt;&gt;0,G50/E50,0)</f>
        <v>0</v>
      </c>
    </row>
    <row r="51" spans="1:8" x14ac:dyDescent="0.25">
      <c r="A51" s="542" t="s">
        <v>237</v>
      </c>
      <c r="B51" s="545"/>
      <c r="C51" s="407"/>
      <c r="D51" s="407"/>
      <c r="E51" s="407"/>
      <c r="F51" s="407"/>
      <c r="G51" s="408"/>
      <c r="H51" s="409"/>
    </row>
    <row r="52" spans="1:8" x14ac:dyDescent="0.25">
      <c r="A52" s="534" t="s">
        <v>268</v>
      </c>
      <c r="B52" s="531" t="s">
        <v>269</v>
      </c>
      <c r="C52" s="401">
        <v>0</v>
      </c>
      <c r="D52" s="401">
        <v>0</v>
      </c>
      <c r="E52" s="522">
        <f>C52+D52</f>
        <v>0</v>
      </c>
      <c r="F52" s="403">
        <v>0</v>
      </c>
      <c r="G52" s="405">
        <v>0</v>
      </c>
      <c r="H52" s="527">
        <f>IF(E52&lt;&gt;0,G52/E52,0)</f>
        <v>0</v>
      </c>
    </row>
    <row r="53" spans="1:8" x14ac:dyDescent="0.25">
      <c r="A53" s="542" t="s">
        <v>237</v>
      </c>
      <c r="B53" s="545"/>
      <c r="C53" s="407"/>
      <c r="D53" s="407"/>
      <c r="E53" s="407"/>
      <c r="F53" s="407"/>
      <c r="G53" s="408"/>
      <c r="H53" s="409"/>
    </row>
    <row r="54" spans="1:8" x14ac:dyDescent="0.25">
      <c r="A54" s="534" t="s">
        <v>270</v>
      </c>
      <c r="B54" s="531" t="s">
        <v>271</v>
      </c>
      <c r="C54" s="401">
        <v>0</v>
      </c>
      <c r="D54" s="401">
        <v>0</v>
      </c>
      <c r="E54" s="522">
        <f>C54+D54</f>
        <v>0</v>
      </c>
      <c r="F54" s="403">
        <v>0</v>
      </c>
      <c r="G54" s="405">
        <v>0</v>
      </c>
      <c r="H54" s="527">
        <f>IF(E54&lt;&gt;0,G54/E54,0)</f>
        <v>0</v>
      </c>
    </row>
    <row r="55" spans="1:8" x14ac:dyDescent="0.25">
      <c r="A55" s="723" t="s">
        <v>237</v>
      </c>
      <c r="B55" s="528"/>
      <c r="C55" s="407"/>
      <c r="D55" s="407"/>
      <c r="E55" s="407"/>
      <c r="F55" s="407"/>
      <c r="G55" s="408"/>
      <c r="H55" s="409"/>
    </row>
    <row r="56" spans="1:8" ht="15.75" thickBot="1" x14ac:dyDescent="0.3">
      <c r="A56" s="536" t="s">
        <v>272</v>
      </c>
      <c r="B56" s="537" t="s">
        <v>273</v>
      </c>
      <c r="C56" s="538">
        <f>+C54+C52+C50+C48+C46</f>
        <v>0</v>
      </c>
      <c r="D56" s="538">
        <f>+D54+D52+D50+D48+D46</f>
        <v>0</v>
      </c>
      <c r="E56" s="538">
        <f>C56+D56</f>
        <v>0</v>
      </c>
      <c r="F56" s="538">
        <f>+F54+F52+F50+F48+F46</f>
        <v>0</v>
      </c>
      <c r="G56" s="554">
        <f>+G54+G52+G50+G48+G46</f>
        <v>0</v>
      </c>
      <c r="H56" s="555"/>
    </row>
    <row r="57" spans="1:8" ht="15.75" thickTop="1" x14ac:dyDescent="0.25">
      <c r="A57" s="723" t="s">
        <v>237</v>
      </c>
      <c r="B57" s="528"/>
      <c r="C57" s="407"/>
      <c r="D57" s="407"/>
      <c r="E57" s="407"/>
      <c r="F57" s="407"/>
      <c r="G57" s="408"/>
      <c r="H57" s="541"/>
    </row>
    <row r="58" spans="1:8" x14ac:dyDescent="0.25">
      <c r="A58" s="539" t="s">
        <v>237</v>
      </c>
      <c r="B58" s="540" t="s">
        <v>274</v>
      </c>
      <c r="C58" s="407"/>
      <c r="D58" s="407"/>
      <c r="E58" s="407"/>
      <c r="F58" s="407"/>
      <c r="G58" s="408"/>
      <c r="H58" s="409"/>
    </row>
    <row r="59" spans="1:8" x14ac:dyDescent="0.25">
      <c r="A59" s="558" t="s">
        <v>237</v>
      </c>
      <c r="B59" s="559"/>
      <c r="C59" s="407"/>
      <c r="D59" s="407"/>
      <c r="E59" s="407"/>
      <c r="F59" s="407"/>
      <c r="G59" s="408"/>
      <c r="H59" s="409"/>
    </row>
    <row r="60" spans="1:8" x14ac:dyDescent="0.25">
      <c r="A60" s="534" t="s">
        <v>275</v>
      </c>
      <c r="B60" s="531" t="s">
        <v>276</v>
      </c>
      <c r="C60" s="401">
        <v>0</v>
      </c>
      <c r="D60" s="401">
        <v>0</v>
      </c>
      <c r="E60" s="522">
        <f>C60+D60</f>
        <v>0</v>
      </c>
      <c r="F60" s="403">
        <v>0</v>
      </c>
      <c r="G60" s="405">
        <v>0</v>
      </c>
      <c r="H60" s="527">
        <f>IF(E60&lt;&gt;0,G60/E60,0)</f>
        <v>0</v>
      </c>
    </row>
    <row r="61" spans="1:8" x14ac:dyDescent="0.25">
      <c r="A61" s="542" t="s">
        <v>237</v>
      </c>
      <c r="B61" s="560"/>
      <c r="C61" s="407"/>
      <c r="D61" s="407"/>
      <c r="E61" s="407"/>
      <c r="F61" s="407"/>
      <c r="G61" s="408"/>
      <c r="H61" s="409"/>
    </row>
    <row r="62" spans="1:8" x14ac:dyDescent="0.25">
      <c r="A62" s="534" t="s">
        <v>277</v>
      </c>
      <c r="B62" s="531" t="s">
        <v>278</v>
      </c>
      <c r="C62" s="522">
        <f>C63+C64+C65</f>
        <v>0</v>
      </c>
      <c r="D62" s="522">
        <f>D63+D64+D65</f>
        <v>0</v>
      </c>
      <c r="E62" s="522">
        <f>C62+D62</f>
        <v>0</v>
      </c>
      <c r="F62" s="550" t="s">
        <v>297</v>
      </c>
      <c r="G62" s="551" t="s">
        <v>297</v>
      </c>
      <c r="H62" s="523" t="s">
        <v>297</v>
      </c>
    </row>
    <row r="63" spans="1:8" x14ac:dyDescent="0.25">
      <c r="A63" s="534"/>
      <c r="B63" s="561" t="s">
        <v>279</v>
      </c>
      <c r="C63" s="401">
        <v>0</v>
      </c>
      <c r="D63" s="401">
        <v>0</v>
      </c>
      <c r="E63" s="522">
        <f>C63+D63</f>
        <v>0</v>
      </c>
      <c r="F63" s="550" t="s">
        <v>297</v>
      </c>
      <c r="G63" s="551" t="s">
        <v>297</v>
      </c>
      <c r="H63" s="523" t="s">
        <v>297</v>
      </c>
    </row>
    <row r="64" spans="1:8" x14ac:dyDescent="0.25">
      <c r="A64" s="534"/>
      <c r="B64" s="562" t="s">
        <v>280</v>
      </c>
      <c r="C64" s="401">
        <v>0</v>
      </c>
      <c r="D64" s="401">
        <v>0</v>
      </c>
      <c r="E64" s="522">
        <f>C64+D64</f>
        <v>0</v>
      </c>
      <c r="F64" s="550" t="s">
        <v>297</v>
      </c>
      <c r="G64" s="551" t="s">
        <v>297</v>
      </c>
      <c r="H64" s="523" t="s">
        <v>297</v>
      </c>
    </row>
    <row r="65" spans="1:8" x14ac:dyDescent="0.25">
      <c r="A65" s="534"/>
      <c r="B65" s="563" t="s">
        <v>281</v>
      </c>
      <c r="C65" s="403">
        <v>0</v>
      </c>
      <c r="D65" s="403">
        <v>0</v>
      </c>
      <c r="E65" s="526">
        <f>C65+D65</f>
        <v>0</v>
      </c>
      <c r="F65" s="403">
        <v>0</v>
      </c>
      <c r="G65" s="405">
        <v>0</v>
      </c>
      <c r="H65" s="527">
        <f>IF(E65&lt;&gt;0,G65/E65,0)</f>
        <v>0</v>
      </c>
    </row>
    <row r="66" spans="1:8" x14ac:dyDescent="0.25">
      <c r="A66" s="542" t="s">
        <v>237</v>
      </c>
      <c r="B66" s="545"/>
      <c r="C66" s="407"/>
      <c r="D66" s="407"/>
      <c r="E66" s="407"/>
      <c r="F66" s="550"/>
      <c r="G66" s="551"/>
      <c r="H66" s="409"/>
    </row>
    <row r="67" spans="1:8" x14ac:dyDescent="0.25">
      <c r="A67" s="534" t="s">
        <v>282</v>
      </c>
      <c r="B67" s="531" t="s">
        <v>909</v>
      </c>
      <c r="C67" s="522">
        <f>C68+C69+C70</f>
        <v>0</v>
      </c>
      <c r="D67" s="522">
        <f>D68+D69+D70</f>
        <v>0</v>
      </c>
      <c r="E67" s="522">
        <f>C67+D67</f>
        <v>0</v>
      </c>
      <c r="F67" s="550" t="s">
        <v>297</v>
      </c>
      <c r="G67" s="551" t="s">
        <v>297</v>
      </c>
      <c r="H67" s="523" t="s">
        <v>297</v>
      </c>
    </row>
    <row r="68" spans="1:8" x14ac:dyDescent="0.25">
      <c r="A68" s="534"/>
      <c r="B68" s="561" t="s">
        <v>908</v>
      </c>
      <c r="C68" s="401">
        <v>0</v>
      </c>
      <c r="D68" s="401">
        <v>0</v>
      </c>
      <c r="E68" s="522">
        <f>C68+D68</f>
        <v>0</v>
      </c>
      <c r="F68" s="550" t="s">
        <v>297</v>
      </c>
      <c r="G68" s="551" t="s">
        <v>297</v>
      </c>
      <c r="H68" s="523" t="s">
        <v>297</v>
      </c>
    </row>
    <row r="69" spans="1:8" x14ac:dyDescent="0.25">
      <c r="A69" s="534"/>
      <c r="B69" s="562" t="s">
        <v>907</v>
      </c>
      <c r="C69" s="401">
        <v>0</v>
      </c>
      <c r="D69" s="401">
        <v>0</v>
      </c>
      <c r="E69" s="522">
        <f>C69+D69</f>
        <v>0</v>
      </c>
      <c r="F69" s="550" t="s">
        <v>297</v>
      </c>
      <c r="G69" s="551" t="s">
        <v>297</v>
      </c>
      <c r="H69" s="523" t="s">
        <v>297</v>
      </c>
    </row>
    <row r="70" spans="1:8" x14ac:dyDescent="0.25">
      <c r="A70" s="534"/>
      <c r="B70" s="563" t="s">
        <v>906</v>
      </c>
      <c r="C70" s="403">
        <v>0</v>
      </c>
      <c r="D70" s="403">
        <v>0</v>
      </c>
      <c r="E70" s="526">
        <f>C70+D70</f>
        <v>0</v>
      </c>
      <c r="F70" s="403">
        <v>0</v>
      </c>
      <c r="G70" s="405">
        <v>0</v>
      </c>
      <c r="H70" s="527">
        <f>IF(E70&lt;&gt;0,G70/E70,0)</f>
        <v>0</v>
      </c>
    </row>
    <row r="71" spans="1:8" x14ac:dyDescent="0.25">
      <c r="A71" s="542" t="s">
        <v>237</v>
      </c>
      <c r="B71" s="545"/>
      <c r="C71" s="407"/>
      <c r="D71" s="407"/>
      <c r="E71" s="407"/>
      <c r="F71" s="407"/>
      <c r="G71" s="408"/>
      <c r="H71" s="409"/>
    </row>
    <row r="72" spans="1:8" ht="15" customHeight="1" x14ac:dyDescent="0.25">
      <c r="A72" s="534" t="s">
        <v>283</v>
      </c>
      <c r="B72" s="531" t="s">
        <v>284</v>
      </c>
      <c r="C72" s="401">
        <v>0</v>
      </c>
      <c r="D72" s="401">
        <v>0</v>
      </c>
      <c r="E72" s="522">
        <f>C72+D72</f>
        <v>0</v>
      </c>
      <c r="F72" s="403">
        <v>0</v>
      </c>
      <c r="G72" s="405">
        <v>0</v>
      </c>
      <c r="H72" s="527">
        <f>IF(E72&lt;&gt;0,G72/E72,0)</f>
        <v>0</v>
      </c>
    </row>
    <row r="73" spans="1:8" ht="15.75" customHeight="1" x14ac:dyDescent="0.25">
      <c r="A73" s="564" t="s">
        <v>237</v>
      </c>
      <c r="B73" s="560"/>
      <c r="C73" s="407"/>
      <c r="D73" s="407"/>
      <c r="E73" s="407"/>
      <c r="F73" s="407"/>
      <c r="G73" s="408"/>
      <c r="H73" s="409"/>
    </row>
    <row r="74" spans="1:8" ht="15" customHeight="1" x14ac:dyDescent="0.25">
      <c r="A74" s="565" t="s">
        <v>285</v>
      </c>
      <c r="B74" s="531" t="s">
        <v>286</v>
      </c>
      <c r="C74" s="401">
        <v>0</v>
      </c>
      <c r="D74" s="401">
        <v>0</v>
      </c>
      <c r="E74" s="522">
        <f>C74+D74</f>
        <v>0</v>
      </c>
      <c r="F74" s="403">
        <v>0</v>
      </c>
      <c r="G74" s="405">
        <v>0</v>
      </c>
      <c r="H74" s="527">
        <f>IF(E74&lt;&gt;0,G74/E74,0)</f>
        <v>0</v>
      </c>
    </row>
    <row r="75" spans="1:8" x14ac:dyDescent="0.25">
      <c r="A75" s="566" t="s">
        <v>237</v>
      </c>
      <c r="B75" s="528"/>
      <c r="C75" s="407"/>
      <c r="D75" s="407"/>
      <c r="E75" s="407"/>
      <c r="F75" s="407"/>
      <c r="G75" s="408"/>
      <c r="H75" s="409"/>
    </row>
    <row r="76" spans="1:8" ht="15.75" thickBot="1" x14ac:dyDescent="0.3">
      <c r="A76" s="536" t="s">
        <v>287</v>
      </c>
      <c r="B76" s="537" t="s">
        <v>288</v>
      </c>
      <c r="C76" s="538">
        <f>+C74+C72+C67+C62+C60</f>
        <v>0</v>
      </c>
      <c r="D76" s="538">
        <f>+D74+D72+D67+D62+D60</f>
        <v>0</v>
      </c>
      <c r="E76" s="538">
        <f>C76+D76</f>
        <v>0</v>
      </c>
      <c r="F76" s="538">
        <f>+F74+F72+F70+F65+F60</f>
        <v>0</v>
      </c>
      <c r="G76" s="554">
        <f>+G74+G72+G70+G65+G60</f>
        <v>0</v>
      </c>
      <c r="H76" s="567"/>
    </row>
    <row r="77" spans="1:8" ht="15.75" thickTop="1" x14ac:dyDescent="0.25">
      <c r="A77" s="568"/>
      <c r="B77" s="569"/>
      <c r="C77" s="570"/>
      <c r="D77" s="570"/>
      <c r="E77" s="570"/>
      <c r="F77" s="526"/>
      <c r="G77" s="571"/>
      <c r="H77" s="523"/>
    </row>
    <row r="78" spans="1:8" x14ac:dyDescent="0.25">
      <c r="A78" s="568"/>
      <c r="B78" s="572" t="s">
        <v>905</v>
      </c>
      <c r="C78" s="526"/>
      <c r="D78" s="526"/>
      <c r="E78" s="526"/>
      <c r="F78" s="526"/>
      <c r="G78" s="571"/>
      <c r="H78" s="523"/>
    </row>
    <row r="79" spans="1:8" x14ac:dyDescent="0.25">
      <c r="A79" s="568"/>
      <c r="B79" s="569"/>
      <c r="C79" s="526"/>
      <c r="D79" s="526"/>
      <c r="E79" s="526"/>
      <c r="F79" s="526"/>
      <c r="G79" s="571"/>
      <c r="H79" s="523"/>
    </row>
    <row r="80" spans="1:8" x14ac:dyDescent="0.25">
      <c r="A80" s="568" t="s">
        <v>904</v>
      </c>
      <c r="B80" s="569" t="s">
        <v>903</v>
      </c>
      <c r="C80" s="401">
        <v>0</v>
      </c>
      <c r="D80" s="401">
        <v>0</v>
      </c>
      <c r="E80" s="522">
        <f>C80+D80</f>
        <v>0</v>
      </c>
      <c r="F80" s="403">
        <v>0</v>
      </c>
      <c r="G80" s="405">
        <v>0</v>
      </c>
      <c r="H80" s="527">
        <f>IF(E80&lt;&gt;0,G80/E80,0)</f>
        <v>0</v>
      </c>
    </row>
    <row r="81" spans="1:9" x14ac:dyDescent="0.25">
      <c r="A81" s="568"/>
      <c r="B81" s="569"/>
      <c r="C81" s="526"/>
      <c r="D81" s="526"/>
      <c r="E81" s="526"/>
      <c r="F81" s="526"/>
      <c r="G81" s="571"/>
      <c r="H81" s="523"/>
    </row>
    <row r="82" spans="1:9" x14ac:dyDescent="0.25">
      <c r="A82" s="568" t="s">
        <v>902</v>
      </c>
      <c r="B82" s="569" t="s">
        <v>901</v>
      </c>
      <c r="C82" s="401">
        <v>0</v>
      </c>
      <c r="D82" s="401">
        <v>0</v>
      </c>
      <c r="E82" s="522">
        <f>C82+D82</f>
        <v>0</v>
      </c>
      <c r="F82" s="403">
        <v>0</v>
      </c>
      <c r="G82" s="405">
        <v>0</v>
      </c>
      <c r="H82" s="527">
        <f>IF(E82&lt;&gt;0,G82/E82,0)</f>
        <v>0</v>
      </c>
    </row>
    <row r="83" spans="1:9" x14ac:dyDescent="0.25">
      <c r="A83" s="568"/>
      <c r="B83" s="569"/>
      <c r="C83" s="526"/>
      <c r="D83" s="526"/>
      <c r="E83" s="526"/>
      <c r="F83" s="526"/>
      <c r="G83" s="571"/>
      <c r="H83" s="523"/>
    </row>
    <row r="84" spans="1:9" x14ac:dyDescent="0.25">
      <c r="A84" s="568" t="s">
        <v>900</v>
      </c>
      <c r="B84" s="569" t="s">
        <v>899</v>
      </c>
      <c r="C84" s="401">
        <v>0</v>
      </c>
      <c r="D84" s="401">
        <v>0</v>
      </c>
      <c r="E84" s="522">
        <f>C84+D84</f>
        <v>0</v>
      </c>
      <c r="F84" s="403">
        <v>0</v>
      </c>
      <c r="G84" s="405">
        <v>0</v>
      </c>
      <c r="H84" s="527">
        <f>IF(E84&lt;&gt;0,G84/E84,0)</f>
        <v>0</v>
      </c>
    </row>
    <row r="85" spans="1:9" x14ac:dyDescent="0.25">
      <c r="A85" s="568"/>
      <c r="B85" s="569"/>
      <c r="C85" s="526"/>
      <c r="D85" s="526"/>
      <c r="E85" s="526"/>
      <c r="F85" s="526"/>
      <c r="G85" s="571"/>
      <c r="H85" s="523"/>
    </row>
    <row r="86" spans="1:9" x14ac:dyDescent="0.25">
      <c r="A86" s="568" t="s">
        <v>898</v>
      </c>
      <c r="B86" s="569" t="s">
        <v>897</v>
      </c>
      <c r="C86" s="401">
        <v>0</v>
      </c>
      <c r="D86" s="401">
        <v>0</v>
      </c>
      <c r="E86" s="522">
        <f>C86+D86</f>
        <v>0</v>
      </c>
      <c r="F86" s="403">
        <v>0</v>
      </c>
      <c r="G86" s="405">
        <v>0</v>
      </c>
      <c r="H86" s="527">
        <f>IF(E86&lt;&gt;0,G86/E86,0)</f>
        <v>0</v>
      </c>
    </row>
    <row r="87" spans="1:9" x14ac:dyDescent="0.25">
      <c r="A87" s="568"/>
      <c r="B87" s="569"/>
      <c r="C87" s="526"/>
      <c r="D87" s="526"/>
      <c r="E87" s="526"/>
      <c r="F87" s="526"/>
      <c r="G87" s="571"/>
      <c r="H87" s="523"/>
    </row>
    <row r="88" spans="1:9" ht="15.75" thickBot="1" x14ac:dyDescent="0.3">
      <c r="A88" s="568" t="s">
        <v>896</v>
      </c>
      <c r="B88" s="573" t="s">
        <v>895</v>
      </c>
      <c r="C88" s="526">
        <f>+C86+C84+C82+C80</f>
        <v>0</v>
      </c>
      <c r="D88" s="526">
        <f>+D86+D84+D82+D80</f>
        <v>0</v>
      </c>
      <c r="E88" s="526">
        <f>C88+D88</f>
        <v>0</v>
      </c>
      <c r="F88" s="526">
        <f>+F86+F84+F82+F80</f>
        <v>0</v>
      </c>
      <c r="G88" s="526">
        <f>+G86+G84+G82+G80</f>
        <v>0</v>
      </c>
      <c r="H88" s="523"/>
    </row>
    <row r="89" spans="1:9" ht="18" customHeight="1" thickTop="1" thickBot="1" x14ac:dyDescent="0.3">
      <c r="A89" s="574"/>
      <c r="B89" s="575" t="s">
        <v>289</v>
      </c>
      <c r="C89" s="576">
        <f>+C28+C43+C56+C76+C88</f>
        <v>0</v>
      </c>
      <c r="D89" s="576">
        <f>+D28+D43+D56+D76+D88</f>
        <v>0</v>
      </c>
      <c r="E89" s="576">
        <f>C89+D89</f>
        <v>0</v>
      </c>
      <c r="F89" s="576">
        <f>+F28+F43+F56+F76+F88</f>
        <v>0</v>
      </c>
      <c r="G89" s="577">
        <f>+G28+G43+G56+G76+G88</f>
        <v>0</v>
      </c>
      <c r="H89" s="578">
        <f>IF(E89&lt;&gt;0,G89/E89,0)</f>
        <v>0</v>
      </c>
    </row>
    <row r="90" spans="1:9" ht="18" customHeight="1" thickTop="1" thickBot="1" x14ac:dyDescent="0.3">
      <c r="A90" s="574"/>
      <c r="B90" s="575" t="s">
        <v>894</v>
      </c>
      <c r="C90" s="576">
        <f>+C76</f>
        <v>0</v>
      </c>
      <c r="D90" s="576">
        <f>+D76</f>
        <v>0</v>
      </c>
      <c r="E90" s="576">
        <f>C90+D90</f>
        <v>0</v>
      </c>
      <c r="F90" s="576">
        <f>+F76</f>
        <v>0</v>
      </c>
      <c r="G90" s="576">
        <f>+G76</f>
        <v>0</v>
      </c>
      <c r="H90" s="578">
        <f>IF(E90&lt;&gt;0,G90/E90,0)</f>
        <v>0</v>
      </c>
    </row>
    <row r="91" spans="1:9" ht="18" customHeight="1" thickTop="1" thickBot="1" x14ac:dyDescent="0.3">
      <c r="A91" s="574"/>
      <c r="B91" s="575" t="s">
        <v>1041</v>
      </c>
      <c r="C91" s="576">
        <f>+C89-C90</f>
        <v>0</v>
      </c>
      <c r="D91" s="576">
        <f>+D89-D90</f>
        <v>0</v>
      </c>
      <c r="E91" s="576">
        <f>C91+D91</f>
        <v>0</v>
      </c>
      <c r="F91" s="576">
        <f>+F89-F90</f>
        <v>0</v>
      </c>
      <c r="G91" s="576">
        <f>+G89-G90</f>
        <v>0</v>
      </c>
      <c r="H91" s="578">
        <f>IF(E91&lt;&gt;0,G91/E91,0)</f>
        <v>0</v>
      </c>
      <c r="I91" s="474" t="s">
        <v>1040</v>
      </c>
    </row>
    <row r="92" spans="1:9" ht="16.5" thickTop="1" thickBot="1" x14ac:dyDescent="0.3">
      <c r="A92" s="579"/>
      <c r="B92" s="580"/>
      <c r="C92" s="581"/>
      <c r="D92" s="581"/>
      <c r="E92" s="582"/>
      <c r="F92" s="583"/>
      <c r="G92" s="583"/>
      <c r="H92" s="584"/>
    </row>
    <row r="93" spans="1:9" ht="55.5" customHeight="1" thickTop="1" thickBot="1" x14ac:dyDescent="0.3">
      <c r="B93" s="585" t="s">
        <v>893</v>
      </c>
      <c r="C93" s="586" t="s">
        <v>892</v>
      </c>
      <c r="D93" s="587" t="s">
        <v>891</v>
      </c>
      <c r="E93" s="1014"/>
    </row>
    <row r="94" spans="1:9" ht="36.75" customHeight="1" thickTop="1" x14ac:dyDescent="0.25">
      <c r="B94" s="723" t="s">
        <v>890</v>
      </c>
      <c r="C94" s="806">
        <f>E89</f>
        <v>0</v>
      </c>
      <c r="D94" s="807">
        <f>G89</f>
        <v>0</v>
      </c>
      <c r="E94" s="1014"/>
      <c r="I94" s="473" t="s">
        <v>1093</v>
      </c>
    </row>
    <row r="95" spans="1:9" ht="36.75" customHeight="1" x14ac:dyDescent="0.25">
      <c r="B95" s="723" t="s">
        <v>889</v>
      </c>
      <c r="C95" s="588">
        <v>0</v>
      </c>
      <c r="D95" s="807">
        <f>C95</f>
        <v>0</v>
      </c>
      <c r="I95" s="473" t="s">
        <v>1094</v>
      </c>
    </row>
    <row r="96" spans="1:9" ht="45.75" customHeight="1" thickBot="1" x14ac:dyDescent="0.3">
      <c r="B96" s="589" t="s">
        <v>1039</v>
      </c>
      <c r="C96" s="590">
        <v>0</v>
      </c>
      <c r="D96" s="591">
        <v>0</v>
      </c>
      <c r="I96" s="473" t="s">
        <v>1095</v>
      </c>
    </row>
    <row r="97" spans="2:9" ht="36.75" customHeight="1" thickTop="1" thickBot="1" x14ac:dyDescent="0.3">
      <c r="B97" s="592" t="s">
        <v>333</v>
      </c>
      <c r="C97" s="783">
        <f>C94+C95+C96</f>
        <v>0</v>
      </c>
      <c r="D97" s="783">
        <f>D94+D95+D96</f>
        <v>0</v>
      </c>
    </row>
    <row r="98" spans="2:9" ht="15.75" thickTop="1" x14ac:dyDescent="0.25">
      <c r="B98" s="593"/>
      <c r="C98" s="201"/>
      <c r="D98" s="201"/>
    </row>
    <row r="99" spans="2:9" ht="24.95" customHeight="1" x14ac:dyDescent="0.25">
      <c r="B99" s="963" t="s">
        <v>888</v>
      </c>
      <c r="C99" s="964"/>
      <c r="D99" s="964"/>
      <c r="E99" s="964"/>
      <c r="F99" s="964"/>
      <c r="G99" s="964"/>
      <c r="H99" s="964"/>
      <c r="I99" s="594"/>
    </row>
    <row r="100" spans="2:9" ht="24.95" customHeight="1" x14ac:dyDescent="0.25">
      <c r="B100" s="963" t="s">
        <v>1038</v>
      </c>
      <c r="C100" s="1008"/>
      <c r="D100" s="1008"/>
      <c r="E100" s="1008"/>
      <c r="F100" s="1008"/>
      <c r="G100" s="1008"/>
      <c r="H100" s="1008"/>
      <c r="I100" s="595"/>
    </row>
    <row r="101" spans="2:9" x14ac:dyDescent="0.25">
      <c r="B101" s="963" t="s">
        <v>887</v>
      </c>
      <c r="C101" s="964"/>
      <c r="D101" s="964"/>
      <c r="E101" s="964"/>
      <c r="F101" s="964"/>
      <c r="G101" s="964"/>
      <c r="H101" s="964"/>
    </row>
    <row r="102" spans="2:9" x14ac:dyDescent="0.25">
      <c r="B102" s="963" t="s">
        <v>886</v>
      </c>
      <c r="C102" s="964"/>
      <c r="D102" s="964"/>
      <c r="E102" s="964"/>
      <c r="F102" s="964"/>
      <c r="G102" s="964"/>
      <c r="H102" s="964"/>
    </row>
    <row r="103" spans="2:9" x14ac:dyDescent="0.25">
      <c r="B103" s="963" t="s">
        <v>885</v>
      </c>
      <c r="C103" s="964"/>
      <c r="D103" s="964"/>
      <c r="E103" s="964"/>
      <c r="F103" s="964"/>
      <c r="G103" s="964"/>
      <c r="H103" s="964"/>
    </row>
    <row r="104" spans="2:9" x14ac:dyDescent="0.25">
      <c r="B104" s="963" t="s">
        <v>884</v>
      </c>
      <c r="C104" s="964"/>
      <c r="D104" s="964"/>
      <c r="E104" s="964"/>
      <c r="F104" s="964"/>
      <c r="G104" s="964"/>
      <c r="H104" s="964"/>
    </row>
    <row r="105" spans="2:9" x14ac:dyDescent="0.25">
      <c r="B105" s="963" t="s">
        <v>883</v>
      </c>
      <c r="C105" s="964"/>
      <c r="D105" s="964"/>
      <c r="E105" s="964"/>
      <c r="F105" s="964"/>
      <c r="G105" s="964"/>
      <c r="H105" s="964"/>
    </row>
    <row r="106" spans="2:9" x14ac:dyDescent="0.25">
      <c r="B106" s="963" t="s">
        <v>882</v>
      </c>
      <c r="C106" s="964"/>
      <c r="D106" s="964"/>
      <c r="E106" s="964"/>
      <c r="F106" s="964"/>
      <c r="G106" s="964"/>
      <c r="H106" s="964"/>
    </row>
  </sheetData>
  <sheetProtection password="D3C7" sheet="1"/>
  <mergeCells count="22">
    <mergeCell ref="I5:Z6"/>
    <mergeCell ref="B106:H106"/>
    <mergeCell ref="B100:H100"/>
    <mergeCell ref="B101:H101"/>
    <mergeCell ref="B102:H102"/>
    <mergeCell ref="B103:H103"/>
    <mergeCell ref="E5:E6"/>
    <mergeCell ref="F5:F6"/>
    <mergeCell ref="G5:G6"/>
    <mergeCell ref="H5:H6"/>
    <mergeCell ref="B104:H104"/>
    <mergeCell ref="B105:H105"/>
    <mergeCell ref="C5:C6"/>
    <mergeCell ref="D5:D6"/>
    <mergeCell ref="E93:E94"/>
    <mergeCell ref="B99:H99"/>
    <mergeCell ref="A1:H1"/>
    <mergeCell ref="A2:H2"/>
    <mergeCell ref="A3:H3"/>
    <mergeCell ref="A4:H4"/>
    <mergeCell ref="A5:A6"/>
    <mergeCell ref="B5:B6"/>
  </mergeCells>
  <printOptions horizontalCentered="1"/>
  <pageMargins left="0.25" right="0.25" top="0.75" bottom="0.75" header="0.3" footer="0.3"/>
  <pageSetup paperSize="9" scale="40" fitToHeight="2"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4"/>
  <sheetViews>
    <sheetView showGridLines="0" zoomScaleNormal="100" workbookViewId="0">
      <selection sqref="A1:D1"/>
    </sheetView>
  </sheetViews>
  <sheetFormatPr defaultRowHeight="15" x14ac:dyDescent="0.25"/>
  <cols>
    <col min="1" max="1" width="9.33203125" style="729"/>
    <col min="2" max="2" width="64.83203125" style="729" bestFit="1" customWidth="1"/>
    <col min="3" max="3" width="21.1640625" style="729" customWidth="1"/>
    <col min="4" max="4" width="21.1640625" style="475" customWidth="1"/>
    <col min="5" max="16384" width="9.33203125" style="730"/>
  </cols>
  <sheetData>
    <row r="1" spans="1:10" ht="15" customHeight="1" x14ac:dyDescent="0.25">
      <c r="A1" s="1015"/>
      <c r="B1" s="926"/>
      <c r="C1" s="926"/>
      <c r="D1" s="926"/>
    </row>
    <row r="2" spans="1:10" ht="24.95" customHeight="1" x14ac:dyDescent="0.25">
      <c r="A2" s="909" t="s">
        <v>331</v>
      </c>
      <c r="B2" s="910"/>
      <c r="C2" s="910"/>
      <c r="D2" s="911"/>
      <c r="E2" s="490"/>
    </row>
    <row r="3" spans="1:10" ht="15" customHeight="1" x14ac:dyDescent="0.25">
      <c r="A3" s="912" t="s">
        <v>957</v>
      </c>
      <c r="B3" s="913"/>
      <c r="C3" s="913"/>
      <c r="D3" s="913"/>
    </row>
    <row r="4" spans="1:10" ht="21" customHeight="1" x14ac:dyDescent="0.25">
      <c r="A4" s="1018" t="s">
        <v>958</v>
      </c>
      <c r="B4" s="1018"/>
      <c r="C4" s="1018"/>
      <c r="D4" s="1018"/>
    </row>
    <row r="5" spans="1:10" ht="21" customHeight="1" thickBot="1" x14ac:dyDescent="0.3">
      <c r="A5" s="1019" t="s">
        <v>955</v>
      </c>
      <c r="B5" s="1019"/>
      <c r="C5" s="1019"/>
      <c r="D5" s="1019"/>
    </row>
    <row r="6" spans="1:10" ht="54" customHeight="1" thickTop="1" thickBot="1" x14ac:dyDescent="0.3">
      <c r="A6" s="1016" t="s">
        <v>745</v>
      </c>
      <c r="B6" s="1017"/>
      <c r="C6" s="489" t="s">
        <v>956</v>
      </c>
      <c r="D6" s="488" t="s">
        <v>1045</v>
      </c>
      <c r="E6" s="986" t="s">
        <v>959</v>
      </c>
      <c r="F6" s="926"/>
      <c r="G6" s="926"/>
      <c r="H6" s="926"/>
      <c r="I6" s="926"/>
      <c r="J6" s="926"/>
    </row>
    <row r="7" spans="1:10" ht="38.25" customHeight="1" thickTop="1" x14ac:dyDescent="0.25">
      <c r="A7" s="242"/>
      <c r="B7" s="243"/>
      <c r="C7" s="487"/>
      <c r="D7" s="486"/>
      <c r="E7" s="476"/>
    </row>
    <row r="8" spans="1:10" x14ac:dyDescent="0.25">
      <c r="A8" s="244"/>
      <c r="B8" s="245" t="s">
        <v>747</v>
      </c>
      <c r="C8" s="482"/>
      <c r="D8" s="481"/>
      <c r="E8" s="476"/>
    </row>
    <row r="9" spans="1:10" x14ac:dyDescent="0.25">
      <c r="A9" s="246">
        <v>101</v>
      </c>
      <c r="B9" s="247" t="s">
        <v>748</v>
      </c>
      <c r="C9" s="402">
        <v>0</v>
      </c>
      <c r="D9" s="483">
        <v>0</v>
      </c>
      <c r="E9" s="476"/>
    </row>
    <row r="10" spans="1:10" x14ac:dyDescent="0.25">
      <c r="A10" s="246">
        <v>102</v>
      </c>
      <c r="B10" s="247" t="s">
        <v>749</v>
      </c>
      <c r="C10" s="402">
        <v>0</v>
      </c>
      <c r="D10" s="483">
        <v>0</v>
      </c>
      <c r="E10" s="476"/>
    </row>
    <row r="11" spans="1:10" x14ac:dyDescent="0.25">
      <c r="A11" s="246">
        <v>103</v>
      </c>
      <c r="B11" s="247" t="s">
        <v>750</v>
      </c>
      <c r="C11" s="402">
        <v>0</v>
      </c>
      <c r="D11" s="483">
        <v>0</v>
      </c>
      <c r="E11" s="476"/>
    </row>
    <row r="12" spans="1:10" x14ac:dyDescent="0.25">
      <c r="A12" s="246">
        <v>104</v>
      </c>
      <c r="B12" s="247" t="s">
        <v>412</v>
      </c>
      <c r="C12" s="402">
        <v>0</v>
      </c>
      <c r="D12" s="483">
        <v>0</v>
      </c>
      <c r="E12" s="476"/>
    </row>
    <row r="13" spans="1:10" x14ac:dyDescent="0.25">
      <c r="A13" s="246">
        <v>105</v>
      </c>
      <c r="B13" s="247" t="s">
        <v>1044</v>
      </c>
      <c r="C13" s="407">
        <v>0</v>
      </c>
      <c r="D13" s="762">
        <v>0</v>
      </c>
      <c r="E13" s="380" t="s">
        <v>1017</v>
      </c>
    </row>
    <row r="14" spans="1:10" x14ac:dyDescent="0.25">
      <c r="A14" s="246">
        <v>106</v>
      </c>
      <c r="B14" s="247" t="s">
        <v>1043</v>
      </c>
      <c r="C14" s="407">
        <v>0</v>
      </c>
      <c r="D14" s="762">
        <v>0</v>
      </c>
      <c r="E14" s="485" t="s">
        <v>1017</v>
      </c>
    </row>
    <row r="15" spans="1:10" x14ac:dyDescent="0.25">
      <c r="A15" s="246">
        <v>107</v>
      </c>
      <c r="B15" s="247" t="s">
        <v>451</v>
      </c>
      <c r="C15" s="402">
        <v>0</v>
      </c>
      <c r="D15" s="483">
        <v>0</v>
      </c>
      <c r="E15" s="476"/>
    </row>
    <row r="16" spans="1:10" x14ac:dyDescent="0.25">
      <c r="A16" s="246">
        <v>108</v>
      </c>
      <c r="B16" s="247" t="s">
        <v>751</v>
      </c>
      <c r="C16" s="402">
        <v>0</v>
      </c>
      <c r="D16" s="483">
        <v>0</v>
      </c>
      <c r="E16" s="476"/>
    </row>
    <row r="17" spans="1:5" x14ac:dyDescent="0.25">
      <c r="A17" s="246">
        <v>109</v>
      </c>
      <c r="B17" s="247" t="s">
        <v>856</v>
      </c>
      <c r="C17" s="402">
        <v>0</v>
      </c>
      <c r="D17" s="483">
        <v>0</v>
      </c>
      <c r="E17" s="476"/>
    </row>
    <row r="18" spans="1:5" x14ac:dyDescent="0.25">
      <c r="A18" s="246">
        <v>110</v>
      </c>
      <c r="B18" s="247" t="s">
        <v>752</v>
      </c>
      <c r="C18" s="402">
        <v>0</v>
      </c>
      <c r="D18" s="483">
        <v>0</v>
      </c>
      <c r="E18" s="476"/>
    </row>
    <row r="19" spans="1:5" x14ac:dyDescent="0.25">
      <c r="A19" s="248">
        <v>100</v>
      </c>
      <c r="B19" s="245" t="s">
        <v>697</v>
      </c>
      <c r="C19" s="482">
        <f>SUM(C9:C18)</f>
        <v>0</v>
      </c>
      <c r="D19" s="481">
        <f>SUM(D9:D18)</f>
        <v>0</v>
      </c>
      <c r="E19" s="476"/>
    </row>
    <row r="20" spans="1:5" x14ac:dyDescent="0.25">
      <c r="A20" s="246"/>
      <c r="B20" s="247"/>
      <c r="C20" s="359"/>
      <c r="D20" s="484"/>
      <c r="E20" s="476"/>
    </row>
    <row r="21" spans="1:5" x14ac:dyDescent="0.25">
      <c r="A21" s="246"/>
      <c r="B21" s="245" t="s">
        <v>753</v>
      </c>
      <c r="C21" s="482"/>
      <c r="D21" s="481"/>
      <c r="E21" s="476"/>
    </row>
    <row r="22" spans="1:5" x14ac:dyDescent="0.25">
      <c r="A22" s="246">
        <v>201</v>
      </c>
      <c r="B22" s="247" t="s">
        <v>754</v>
      </c>
      <c r="C22" s="402">
        <v>0</v>
      </c>
      <c r="D22" s="483">
        <v>0</v>
      </c>
      <c r="E22" s="476"/>
    </row>
    <row r="23" spans="1:5" x14ac:dyDescent="0.25">
      <c r="A23" s="246">
        <v>202</v>
      </c>
      <c r="B23" s="247" t="s">
        <v>857</v>
      </c>
      <c r="C23" s="402">
        <v>0</v>
      </c>
      <c r="D23" s="483">
        <v>0</v>
      </c>
      <c r="E23" s="476"/>
    </row>
    <row r="24" spans="1:5" x14ac:dyDescent="0.25">
      <c r="A24" s="246">
        <v>203</v>
      </c>
      <c r="B24" s="247" t="s">
        <v>389</v>
      </c>
      <c r="C24" s="402">
        <v>0</v>
      </c>
      <c r="D24" s="483">
        <v>0</v>
      </c>
      <c r="E24" s="476"/>
    </row>
    <row r="25" spans="1:5" x14ac:dyDescent="0.25">
      <c r="A25" s="246">
        <v>204</v>
      </c>
      <c r="B25" s="249" t="s">
        <v>858</v>
      </c>
      <c r="C25" s="402">
        <v>0</v>
      </c>
      <c r="D25" s="483">
        <v>0</v>
      </c>
      <c r="E25" s="476"/>
    </row>
    <row r="26" spans="1:5" x14ac:dyDescent="0.25">
      <c r="A26" s="246">
        <v>205</v>
      </c>
      <c r="B26" s="247" t="s">
        <v>755</v>
      </c>
      <c r="C26" s="402">
        <v>0</v>
      </c>
      <c r="D26" s="483">
        <v>0</v>
      </c>
      <c r="E26" s="476"/>
    </row>
    <row r="27" spans="1:5" x14ac:dyDescent="0.25">
      <c r="A27" s="248">
        <v>200</v>
      </c>
      <c r="B27" s="245" t="s">
        <v>709</v>
      </c>
      <c r="C27" s="482">
        <f>SUM(C22:C26)</f>
        <v>0</v>
      </c>
      <c r="D27" s="481">
        <f>SUM(D22:D26)</f>
        <v>0</v>
      </c>
      <c r="E27" s="476"/>
    </row>
    <row r="28" spans="1:5" x14ac:dyDescent="0.25">
      <c r="A28" s="246"/>
      <c r="B28" s="247"/>
      <c r="C28" s="359"/>
      <c r="D28" s="484"/>
      <c r="E28" s="476"/>
    </row>
    <row r="29" spans="1:5" x14ac:dyDescent="0.25">
      <c r="A29" s="246"/>
      <c r="B29" s="245" t="s">
        <v>756</v>
      </c>
      <c r="C29" s="482"/>
      <c r="D29" s="481"/>
      <c r="E29" s="476"/>
    </row>
    <row r="30" spans="1:5" x14ac:dyDescent="0.25">
      <c r="A30" s="246">
        <v>301</v>
      </c>
      <c r="B30" s="247" t="s">
        <v>757</v>
      </c>
      <c r="C30" s="402">
        <v>0</v>
      </c>
      <c r="D30" s="483">
        <v>0</v>
      </c>
      <c r="E30" s="476"/>
    </row>
    <row r="31" spans="1:5" x14ac:dyDescent="0.25">
      <c r="A31" s="246">
        <v>302</v>
      </c>
      <c r="B31" s="249" t="s">
        <v>859</v>
      </c>
      <c r="C31" s="402">
        <v>0</v>
      </c>
      <c r="D31" s="483">
        <v>0</v>
      </c>
      <c r="E31" s="476"/>
    </row>
    <row r="32" spans="1:5" x14ac:dyDescent="0.25">
      <c r="A32" s="246">
        <v>303</v>
      </c>
      <c r="B32" s="247" t="s">
        <v>860</v>
      </c>
      <c r="C32" s="402">
        <v>0</v>
      </c>
      <c r="D32" s="483">
        <v>0</v>
      </c>
      <c r="E32" s="476"/>
    </row>
    <row r="33" spans="1:5" x14ac:dyDescent="0.25">
      <c r="A33" s="246">
        <v>304</v>
      </c>
      <c r="B33" s="247" t="s">
        <v>758</v>
      </c>
      <c r="C33" s="402">
        <v>0</v>
      </c>
      <c r="D33" s="483">
        <v>0</v>
      </c>
      <c r="E33" s="476"/>
    </row>
    <row r="34" spans="1:5" x14ac:dyDescent="0.25">
      <c r="A34" s="248">
        <v>300</v>
      </c>
      <c r="B34" s="245" t="s">
        <v>721</v>
      </c>
      <c r="C34" s="482">
        <f>SUM(C30:C33)</f>
        <v>0</v>
      </c>
      <c r="D34" s="481">
        <f>SUM(D30:D33)</f>
        <v>0</v>
      </c>
      <c r="E34" s="476"/>
    </row>
    <row r="35" spans="1:5" x14ac:dyDescent="0.25">
      <c r="A35" s="246"/>
      <c r="B35" s="247"/>
      <c r="C35" s="359"/>
      <c r="D35" s="484"/>
      <c r="E35" s="476"/>
    </row>
    <row r="36" spans="1:5" x14ac:dyDescent="0.25">
      <c r="A36" s="246"/>
      <c r="B36" s="245" t="s">
        <v>759</v>
      </c>
      <c r="C36" s="482"/>
      <c r="D36" s="481"/>
      <c r="E36" s="476"/>
    </row>
    <row r="37" spans="1:5" x14ac:dyDescent="0.25">
      <c r="A37" s="246">
        <v>401</v>
      </c>
      <c r="B37" s="247" t="s">
        <v>0</v>
      </c>
      <c r="C37" s="402">
        <v>0</v>
      </c>
      <c r="D37" s="483">
        <v>0</v>
      </c>
      <c r="E37" s="476"/>
    </row>
    <row r="38" spans="1:5" x14ac:dyDescent="0.25">
      <c r="A38" s="246">
        <v>402</v>
      </c>
      <c r="B38" s="247" t="s">
        <v>1</v>
      </c>
      <c r="C38" s="402">
        <v>0</v>
      </c>
      <c r="D38" s="483">
        <v>0</v>
      </c>
      <c r="E38" s="476"/>
    </row>
    <row r="39" spans="1:5" x14ac:dyDescent="0.25">
      <c r="A39" s="246">
        <v>403</v>
      </c>
      <c r="B39" s="247" t="s">
        <v>2</v>
      </c>
      <c r="C39" s="402">
        <v>0</v>
      </c>
      <c r="D39" s="483">
        <v>0</v>
      </c>
      <c r="E39" s="476"/>
    </row>
    <row r="40" spans="1:5" x14ac:dyDescent="0.25">
      <c r="A40" s="246">
        <v>404</v>
      </c>
      <c r="B40" s="247" t="s">
        <v>3</v>
      </c>
      <c r="C40" s="402">
        <v>0</v>
      </c>
      <c r="D40" s="483">
        <v>0</v>
      </c>
      <c r="E40" s="476"/>
    </row>
    <row r="41" spans="1:5" x14ac:dyDescent="0.25">
      <c r="A41" s="248">
        <v>400</v>
      </c>
      <c r="B41" s="245" t="s">
        <v>728</v>
      </c>
      <c r="C41" s="482">
        <f>SUM(C37:C40)</f>
        <v>0</v>
      </c>
      <c r="D41" s="481">
        <f>SUM(D37:D40)</f>
        <v>0</v>
      </c>
      <c r="E41" s="485"/>
    </row>
    <row r="42" spans="1:5" x14ac:dyDescent="0.25">
      <c r="A42" s="248"/>
      <c r="B42" s="245"/>
      <c r="C42" s="482"/>
      <c r="D42" s="481"/>
      <c r="E42" s="476"/>
    </row>
    <row r="43" spans="1:5" ht="30" x14ac:dyDescent="0.25">
      <c r="A43" s="246"/>
      <c r="B43" s="250" t="s">
        <v>861</v>
      </c>
      <c r="C43" s="482"/>
      <c r="D43" s="481"/>
      <c r="E43" s="476"/>
    </row>
    <row r="44" spans="1:5" x14ac:dyDescent="0.25">
      <c r="A44" s="246">
        <v>501</v>
      </c>
      <c r="B44" s="247" t="s">
        <v>862</v>
      </c>
      <c r="C44" s="402">
        <v>0</v>
      </c>
      <c r="D44" s="483">
        <v>0</v>
      </c>
      <c r="E44" s="476"/>
    </row>
    <row r="45" spans="1:5" x14ac:dyDescent="0.25">
      <c r="A45" s="248">
        <v>500</v>
      </c>
      <c r="B45" s="245" t="s">
        <v>731</v>
      </c>
      <c r="C45" s="482">
        <f>SUM(C44:C44)</f>
        <v>0</v>
      </c>
      <c r="D45" s="481">
        <f>SUM(D44:D44)</f>
        <v>0</v>
      </c>
      <c r="E45" s="476"/>
    </row>
    <row r="46" spans="1:5" x14ac:dyDescent="0.25">
      <c r="A46" s="246"/>
      <c r="B46" s="247"/>
      <c r="C46" s="359"/>
      <c r="D46" s="484"/>
      <c r="E46" s="476"/>
    </row>
    <row r="47" spans="1:5" x14ac:dyDescent="0.25">
      <c r="A47" s="246"/>
      <c r="B47" s="245" t="s">
        <v>4</v>
      </c>
      <c r="C47" s="482"/>
      <c r="D47" s="481"/>
      <c r="E47" s="476"/>
    </row>
    <row r="48" spans="1:5" x14ac:dyDescent="0.25">
      <c r="A48" s="246">
        <v>701</v>
      </c>
      <c r="B48" s="247" t="s">
        <v>5</v>
      </c>
      <c r="C48" s="402">
        <v>0</v>
      </c>
      <c r="D48" s="483">
        <v>0</v>
      </c>
      <c r="E48" s="476"/>
    </row>
    <row r="49" spans="1:5" x14ac:dyDescent="0.25">
      <c r="A49" s="246">
        <v>702</v>
      </c>
      <c r="B49" s="247" t="s">
        <v>6</v>
      </c>
      <c r="C49" s="402">
        <v>0</v>
      </c>
      <c r="D49" s="483">
        <v>0</v>
      </c>
      <c r="E49" s="476"/>
    </row>
    <row r="50" spans="1:5" x14ac:dyDescent="0.25">
      <c r="A50" s="248">
        <v>700</v>
      </c>
      <c r="B50" s="245" t="s">
        <v>7</v>
      </c>
      <c r="C50" s="482">
        <f>SUM(C48:C49)</f>
        <v>0</v>
      </c>
      <c r="D50" s="481">
        <f>SUM(D48:D49)</f>
        <v>0</v>
      </c>
      <c r="E50" s="476"/>
    </row>
    <row r="51" spans="1:5" ht="15.75" thickBot="1" x14ac:dyDescent="0.3">
      <c r="A51" s="251"/>
      <c r="B51" s="252"/>
      <c r="C51" s="480"/>
      <c r="D51" s="479"/>
      <c r="E51" s="476"/>
    </row>
    <row r="52" spans="1:5" ht="16.5" thickTop="1" thickBot="1" x14ac:dyDescent="0.3">
      <c r="A52" s="278"/>
      <c r="B52" s="279" t="s">
        <v>8</v>
      </c>
      <c r="C52" s="478">
        <f>+C50+C45+C41+C34+C27+C19</f>
        <v>0</v>
      </c>
      <c r="D52" s="477">
        <f>+D50+D45+D41+D34+D27+D19</f>
        <v>0</v>
      </c>
      <c r="E52" s="476"/>
    </row>
    <row r="53" spans="1:5" ht="15.75" thickTop="1" x14ac:dyDescent="0.25"/>
    <row r="54" spans="1:5" x14ac:dyDescent="0.25">
      <c r="A54" s="918"/>
      <c r="B54" s="919"/>
      <c r="C54" s="919"/>
      <c r="D54" s="919"/>
    </row>
  </sheetData>
  <sheetProtection password="D3C7" sheet="1"/>
  <mergeCells count="8">
    <mergeCell ref="A1:D1"/>
    <mergeCell ref="A2:D2"/>
    <mergeCell ref="A6:B6"/>
    <mergeCell ref="A54:D54"/>
    <mergeCell ref="E6:J6"/>
    <mergeCell ref="A3:D3"/>
    <mergeCell ref="A4:D4"/>
    <mergeCell ref="A5:D5"/>
  </mergeCells>
  <printOptions horizontalCentered="1"/>
  <pageMargins left="0.25" right="0.25" top="0.75" bottom="0.75" header="0.3" footer="0.3"/>
  <pageSetup paperSize="9" scale="8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20</vt:i4>
      </vt:variant>
      <vt:variant>
        <vt:lpstr>Intervalli denominati</vt:lpstr>
      </vt:variant>
      <vt:variant>
        <vt:i4>32</vt:i4>
      </vt:variant>
    </vt:vector>
  </HeadingPairs>
  <TitlesOfParts>
    <vt:vector size="52" baseType="lpstr">
      <vt:lpstr>Allegato_7C</vt:lpstr>
      <vt:lpstr>Verifica_Equilibri</vt:lpstr>
      <vt:lpstr>Conto_Economico</vt:lpstr>
      <vt:lpstr>Stato_Patrimoniale_Attivo</vt:lpstr>
      <vt:lpstr>Stato_Patrimoniale_Passivo</vt:lpstr>
      <vt:lpstr>Risultato_Amministrazione_Old</vt:lpstr>
      <vt:lpstr>Fondo_Pluriennale_Vincolato</vt:lpstr>
      <vt:lpstr>Fondo_Crediti</vt:lpstr>
      <vt:lpstr>Riepilogo_Spese_Impegni</vt:lpstr>
      <vt:lpstr>Accertamenti_Pluriennali</vt:lpstr>
      <vt:lpstr>Impegni_Pluriennali</vt:lpstr>
      <vt:lpstr>Costi_per_Missione</vt:lpstr>
      <vt:lpstr>Quadro_Riassuntivo_Tesoriere</vt:lpstr>
      <vt:lpstr>Fondo_Crediti_PEG</vt:lpstr>
      <vt:lpstr>Risultato_Amministrazione</vt:lpstr>
      <vt:lpstr>Riepilogo_Spese_Impegni_New</vt:lpstr>
      <vt:lpstr>Impegni_Pluriennali_New</vt:lpstr>
      <vt:lpstr>Conto_Economico_2017</vt:lpstr>
      <vt:lpstr>Stato_Patrimoniale_Attivo_2017</vt:lpstr>
      <vt:lpstr>Stato_Patrimoniale_Passivo_2017</vt:lpstr>
      <vt:lpstr>Accertamenti_Pluriennali!Area_stampa</vt:lpstr>
      <vt:lpstr>Allegato_7C!Area_stampa</vt:lpstr>
      <vt:lpstr>Conto_Economico!Area_stampa</vt:lpstr>
      <vt:lpstr>Conto_Economico_2017!Area_stampa</vt:lpstr>
      <vt:lpstr>Costi_per_Missione!Area_stampa</vt:lpstr>
      <vt:lpstr>Fondo_Crediti!Area_stampa</vt:lpstr>
      <vt:lpstr>Fondo_Crediti_PEG!Area_stampa</vt:lpstr>
      <vt:lpstr>Fondo_Pluriennale_Vincolato!Area_stampa</vt:lpstr>
      <vt:lpstr>Impegni_Pluriennali!Area_stampa</vt:lpstr>
      <vt:lpstr>Impegni_Pluriennali_New!Area_stampa</vt:lpstr>
      <vt:lpstr>Quadro_Riassuntivo_Tesoriere!Area_stampa</vt:lpstr>
      <vt:lpstr>Riepilogo_Spese_Impegni!Area_stampa</vt:lpstr>
      <vt:lpstr>Riepilogo_Spese_Impegni_New!Area_stampa</vt:lpstr>
      <vt:lpstr>Risultato_Amministrazione!Area_stampa</vt:lpstr>
      <vt:lpstr>Risultato_Amministrazione_Old!Area_stampa</vt:lpstr>
      <vt:lpstr>Stato_Patrimoniale_Attivo!Area_stampa</vt:lpstr>
      <vt:lpstr>Stato_Patrimoniale_Attivo_2017!Area_stampa</vt:lpstr>
      <vt:lpstr>Stato_Patrimoniale_Passivo!Area_stampa</vt:lpstr>
      <vt:lpstr>Stato_Patrimoniale_Passivo_2017!Area_stampa</vt:lpstr>
      <vt:lpstr>Verifica_Equilibri!Area_stampa</vt:lpstr>
      <vt:lpstr>Accertamenti_Pluriennali!Titoli_stampa</vt:lpstr>
      <vt:lpstr>Conto_Economico!Titoli_stampa</vt:lpstr>
      <vt:lpstr>Conto_Economico_2017!Titoli_stampa</vt:lpstr>
      <vt:lpstr>Costi_per_Missione!Titoli_stampa</vt:lpstr>
      <vt:lpstr>Fondo_Crediti!Titoli_stampa</vt:lpstr>
      <vt:lpstr>Fondo_Crediti_PEG!Titoli_stampa</vt:lpstr>
      <vt:lpstr>Fondo_Pluriennale_Vincolato!Titoli_stampa</vt:lpstr>
      <vt:lpstr>Stato_Patrimoniale_Attivo!Titoli_stampa</vt:lpstr>
      <vt:lpstr>Stato_Patrimoniale_Attivo_2017!Titoli_stampa</vt:lpstr>
      <vt:lpstr>Stato_Patrimoniale_Passivo!Titoli_stampa</vt:lpstr>
      <vt:lpstr>Stato_Patrimoniale_Passivo_2017!Titoli_stampa</vt:lpstr>
      <vt:lpstr>Verifica_Equilibri!Titoli_stampa</vt:lpstr>
    </vt:vector>
  </TitlesOfParts>
  <Company>Siscom sas - Cervere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Sevega Renato</dc:creator>
  <cp:lastModifiedBy>Gigi</cp:lastModifiedBy>
  <cp:lastPrinted>2019-04-25T14:24:23Z</cp:lastPrinted>
  <dcterms:created xsi:type="dcterms:W3CDTF">2000-07-13T07:25:45Z</dcterms:created>
  <dcterms:modified xsi:type="dcterms:W3CDTF">2019-04-25T14:25:38Z</dcterms:modified>
</cp:coreProperties>
</file>